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vezirtzoglou\Downloads\"/>
    </mc:Choice>
  </mc:AlternateContent>
  <xr:revisionPtr revIDLastSave="0" documentId="13_ncr:1_{237ADB8E-63DC-4FCC-8CEF-63879E42889F}" xr6:coauthVersionLast="47" xr6:coauthVersionMax="47" xr10:uidLastSave="{00000000-0000-0000-0000-000000000000}"/>
  <workbookProtection workbookAlgorithmName="SHA-512" workbookHashValue="a9lYhELMYPN2HIiSPK+dQYy3Vb4Dbmy5NQEvQbXm9j+T0rQd/Z8Byn7jsCV6BjMjdTVtREtoBStmPkMHm537bw==" workbookSaltValue="ZlKvAhZGpGw+A5X/2s3d0g==" workbookSpinCount="100000" lockStructure="1"/>
  <bookViews>
    <workbookView xWindow="28680" yWindow="-30" windowWidth="29040" windowHeight="15720" tabRatio="923" xr2:uid="{CBE644FB-8516-43BB-B3D1-345E195B85B1}"/>
  </bookViews>
  <sheets>
    <sheet name="Προγράμματα ΗΡΩΝ" sheetId="39" r:id="rId1"/>
    <sheet name="UP" sheetId="43" r:id="rId2"/>
    <sheet name="UP 4 ALL" sheetId="51" r:id="rId3"/>
    <sheet name="UP Φοιτητικό" sheetId="64" r:id="rId4"/>
    <sheet name="EcoUP HOME" sheetId="62" r:id="rId5"/>
    <sheet name="EcoDrive HOME" sheetId="67" r:id="rId6"/>
    <sheet name="ONLY HOME" sheetId="57" r:id="rId7"/>
    <sheet name="ONLY HOME PLUS" sheetId="59" r:id="rId8"/>
    <sheet name="Νυχτερινό 24_7" sheetId="48" r:id="rId9"/>
    <sheet name="NX 24_7 GOLD" sheetId="49" r:id="rId10"/>
    <sheet name="HOME 1-HOME 1N " sheetId="50" r:id="rId11"/>
    <sheet name="HOME 1+1" sheetId="53" r:id="rId12"/>
    <sheet name="UP for BUSINESS" sheetId="46" r:id="rId13"/>
    <sheet name="UP for BUSINESS 2" sheetId="44" r:id="rId14"/>
    <sheet name="UP 4 BUSINESS 1" sheetId="61" r:id="rId15"/>
    <sheet name="ONLY BUSINESS" sheetId="60" r:id="rId16"/>
    <sheet name="EcoDrive Business PL" sheetId="65" r:id="rId17"/>
    <sheet name="EcoDrive Business EL" sheetId="66" r:id="rId18"/>
    <sheet name="EcoUP for Business" sheetId="63" r:id="rId19"/>
    <sheet name="BUSINESS 21" sheetId="56" r:id="rId20"/>
    <sheet name="BUSINESS 23" sheetId="55" r:id="rId21"/>
    <sheet name="Generous Home" sheetId="32" r:id="rId22"/>
    <sheet name="Generous Business S" sheetId="35" r:id="rId23"/>
    <sheet name="Generous Business L" sheetId="5" r:id="rId24"/>
    <sheet name="Double Generous Home" sheetId="6" r:id="rId25"/>
    <sheet name="Double Generous Business S" sheetId="7" r:id="rId26"/>
    <sheet name="Double Generous Business L" sheetId="8" r:id="rId27"/>
    <sheet name="Solar Generous Home" sheetId="9" r:id="rId28"/>
    <sheet name="Simple Generous Home" sheetId="10" r:id="rId29"/>
    <sheet name="Simple Generous Business Small" sheetId="11" r:id="rId30"/>
    <sheet name="Protect 4 Home" sheetId="12" r:id="rId31"/>
    <sheet name="Protect Business S" sheetId="13" r:id="rId32"/>
    <sheet name="Protect Business L" sheetId="14" r:id="rId33"/>
    <sheet name="Eco Generous Home" sheetId="33" r:id="rId34"/>
    <sheet name="Eco Generous Business S" sheetId="34" r:id="rId35"/>
    <sheet name="Eco Generous Business L" sheetId="36" r:id="rId3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67" l="1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7" i="67"/>
  <c r="K6" i="67"/>
  <c r="K5" i="67"/>
  <c r="K4" i="67"/>
  <c r="K3" i="67"/>
  <c r="H21" i="67"/>
  <c r="H20" i="67"/>
  <c r="H19" i="67"/>
  <c r="H18" i="67"/>
  <c r="H17" i="67"/>
  <c r="H16" i="67"/>
  <c r="H15" i="67"/>
  <c r="H14" i="67"/>
  <c r="H13" i="67"/>
  <c r="H12" i="67"/>
  <c r="H11" i="67"/>
  <c r="H10" i="67"/>
  <c r="H9" i="67"/>
  <c r="H8" i="67"/>
  <c r="H7" i="67"/>
  <c r="H6" i="67"/>
  <c r="H5" i="67"/>
  <c r="H4" i="67"/>
  <c r="H3" i="67"/>
  <c r="G21" i="67"/>
  <c r="F21" i="67"/>
  <c r="J21" i="67" s="1"/>
  <c r="G20" i="67"/>
  <c r="F20" i="67"/>
  <c r="J20" i="67" s="1"/>
  <c r="G19" i="67"/>
  <c r="F19" i="67"/>
  <c r="J19" i="67" s="1"/>
  <c r="J18" i="67"/>
  <c r="G18" i="67"/>
  <c r="F18" i="67"/>
  <c r="J17" i="67"/>
  <c r="G17" i="67"/>
  <c r="F17" i="67"/>
  <c r="G16" i="67"/>
  <c r="F16" i="67"/>
  <c r="J16" i="67" s="1"/>
  <c r="G15" i="67"/>
  <c r="F15" i="67"/>
  <c r="J15" i="67" s="1"/>
  <c r="G14" i="67"/>
  <c r="F14" i="67"/>
  <c r="J14" i="67" s="1"/>
  <c r="G13" i="67"/>
  <c r="F13" i="67"/>
  <c r="J13" i="67" s="1"/>
  <c r="G12" i="67"/>
  <c r="F12" i="67"/>
  <c r="J12" i="67" s="1"/>
  <c r="G11" i="67"/>
  <c r="F11" i="67"/>
  <c r="J11" i="67" s="1"/>
  <c r="G10" i="67"/>
  <c r="F10" i="67"/>
  <c r="J10" i="67" s="1"/>
  <c r="G9" i="67"/>
  <c r="F9" i="67"/>
  <c r="J9" i="67" s="1"/>
  <c r="G8" i="67"/>
  <c r="F8" i="67"/>
  <c r="J8" i="67" s="1"/>
  <c r="G7" i="67"/>
  <c r="F7" i="67"/>
  <c r="J7" i="67" s="1"/>
  <c r="G6" i="67"/>
  <c r="F6" i="67"/>
  <c r="J6" i="67" s="1"/>
  <c r="G5" i="67"/>
  <c r="F5" i="67"/>
  <c r="J5" i="67" s="1"/>
  <c r="G4" i="67"/>
  <c r="F4" i="67"/>
  <c r="J4" i="67" s="1"/>
  <c r="J3" i="67"/>
  <c r="G3" i="67"/>
  <c r="F3" i="67"/>
  <c r="K21" i="66"/>
  <c r="J21" i="66"/>
  <c r="H21" i="66"/>
  <c r="G21" i="66"/>
  <c r="H20" i="66"/>
  <c r="K20" i="66" s="1"/>
  <c r="G20" i="66"/>
  <c r="J20" i="66" s="1"/>
  <c r="K19" i="66"/>
  <c r="J19" i="66"/>
  <c r="H19" i="66"/>
  <c r="G19" i="66"/>
  <c r="H18" i="66"/>
  <c r="K18" i="66" s="1"/>
  <c r="G18" i="66"/>
  <c r="J18" i="66" s="1"/>
  <c r="K17" i="66"/>
  <c r="J17" i="66"/>
  <c r="H17" i="66"/>
  <c r="G17" i="66"/>
  <c r="H16" i="66"/>
  <c r="K16" i="66" s="1"/>
  <c r="G16" i="66"/>
  <c r="J16" i="66" s="1"/>
  <c r="K15" i="66"/>
  <c r="J15" i="66"/>
  <c r="H15" i="66"/>
  <c r="G15" i="66"/>
  <c r="H14" i="66"/>
  <c r="K14" i="66" s="1"/>
  <c r="G14" i="66"/>
  <c r="J14" i="66" s="1"/>
  <c r="K13" i="66"/>
  <c r="J13" i="66"/>
  <c r="H13" i="66"/>
  <c r="G13" i="66"/>
  <c r="H12" i="66"/>
  <c r="K12" i="66" s="1"/>
  <c r="G12" i="66"/>
  <c r="J12" i="66" s="1"/>
  <c r="K11" i="66"/>
  <c r="J11" i="66"/>
  <c r="H11" i="66"/>
  <c r="G11" i="66"/>
  <c r="H10" i="66"/>
  <c r="K10" i="66" s="1"/>
  <c r="G10" i="66"/>
  <c r="J10" i="66" s="1"/>
  <c r="K9" i="66"/>
  <c r="J9" i="66"/>
  <c r="H9" i="66"/>
  <c r="G9" i="66"/>
  <c r="H8" i="66"/>
  <c r="K8" i="66" s="1"/>
  <c r="G8" i="66"/>
  <c r="J8" i="66" s="1"/>
  <c r="K7" i="66"/>
  <c r="J7" i="66"/>
  <c r="H7" i="66"/>
  <c r="G7" i="66"/>
  <c r="H6" i="66"/>
  <c r="K6" i="66" s="1"/>
  <c r="G6" i="66"/>
  <c r="J6" i="66" s="1"/>
  <c r="K5" i="66"/>
  <c r="J5" i="66"/>
  <c r="H5" i="66"/>
  <c r="G5" i="66"/>
  <c r="H4" i="66"/>
  <c r="K4" i="66" s="1"/>
  <c r="G4" i="66"/>
  <c r="J4" i="66" s="1"/>
  <c r="K3" i="66"/>
  <c r="J3" i="66"/>
  <c r="H3" i="66"/>
  <c r="G3" i="66"/>
  <c r="H21" i="65"/>
  <c r="K21" i="65" s="1"/>
  <c r="G21" i="65"/>
  <c r="J21" i="65" s="1"/>
  <c r="H20" i="65"/>
  <c r="K20" i="65" s="1"/>
  <c r="G20" i="65"/>
  <c r="J20" i="65" s="1"/>
  <c r="J19" i="65"/>
  <c r="H19" i="65"/>
  <c r="K19" i="65" s="1"/>
  <c r="G19" i="65"/>
  <c r="J18" i="65"/>
  <c r="H18" i="65"/>
  <c r="K18" i="65" s="1"/>
  <c r="G18" i="65"/>
  <c r="H17" i="65"/>
  <c r="K17" i="65" s="1"/>
  <c r="G17" i="65"/>
  <c r="J17" i="65" s="1"/>
  <c r="J16" i="65"/>
  <c r="H16" i="65"/>
  <c r="K16" i="65" s="1"/>
  <c r="G16" i="65"/>
  <c r="J15" i="65"/>
  <c r="H15" i="65"/>
  <c r="K15" i="65" s="1"/>
  <c r="G15" i="65"/>
  <c r="H14" i="65"/>
  <c r="K14" i="65" s="1"/>
  <c r="G14" i="65"/>
  <c r="J14" i="65" s="1"/>
  <c r="H13" i="65"/>
  <c r="K13" i="65" s="1"/>
  <c r="G13" i="65"/>
  <c r="J13" i="65" s="1"/>
  <c r="H12" i="65"/>
  <c r="K12" i="65" s="1"/>
  <c r="G12" i="65"/>
  <c r="J12" i="65" s="1"/>
  <c r="J11" i="65"/>
  <c r="H11" i="65"/>
  <c r="K11" i="65" s="1"/>
  <c r="G11" i="65"/>
  <c r="J10" i="65"/>
  <c r="H10" i="65"/>
  <c r="K10" i="65" s="1"/>
  <c r="G10" i="65"/>
  <c r="H9" i="65"/>
  <c r="K9" i="65" s="1"/>
  <c r="G9" i="65"/>
  <c r="J9" i="65" s="1"/>
  <c r="J8" i="65"/>
  <c r="H8" i="65"/>
  <c r="K8" i="65" s="1"/>
  <c r="G8" i="65"/>
  <c r="J7" i="65"/>
  <c r="H7" i="65"/>
  <c r="K7" i="65" s="1"/>
  <c r="G7" i="65"/>
  <c r="H6" i="65"/>
  <c r="K6" i="65" s="1"/>
  <c r="G6" i="65"/>
  <c r="J6" i="65" s="1"/>
  <c r="H5" i="65"/>
  <c r="K5" i="65" s="1"/>
  <c r="G5" i="65"/>
  <c r="J5" i="65" s="1"/>
  <c r="H4" i="65"/>
  <c r="K4" i="65" s="1"/>
  <c r="G4" i="65"/>
  <c r="J4" i="65" s="1"/>
  <c r="J3" i="65"/>
  <c r="H3" i="65"/>
  <c r="K3" i="65" s="1"/>
  <c r="G3" i="65"/>
  <c r="K21" i="64"/>
  <c r="H21" i="64"/>
  <c r="G21" i="64"/>
  <c r="J21" i="64" s="1"/>
  <c r="H20" i="64"/>
  <c r="K20" i="64" s="1"/>
  <c r="G20" i="64"/>
  <c r="J20" i="64" s="1"/>
  <c r="K19" i="64"/>
  <c r="J19" i="64"/>
  <c r="H19" i="64"/>
  <c r="G19" i="64"/>
  <c r="K18" i="64"/>
  <c r="H18" i="64"/>
  <c r="G18" i="64"/>
  <c r="J18" i="64" s="1"/>
  <c r="J17" i="64"/>
  <c r="H17" i="64"/>
  <c r="K17" i="64" s="1"/>
  <c r="G17" i="64"/>
  <c r="H16" i="64"/>
  <c r="K16" i="64" s="1"/>
  <c r="G16" i="64"/>
  <c r="J16" i="64" s="1"/>
  <c r="H15" i="64"/>
  <c r="K15" i="64" s="1"/>
  <c r="G15" i="64"/>
  <c r="J15" i="64" s="1"/>
  <c r="H14" i="64"/>
  <c r="K14" i="64" s="1"/>
  <c r="G14" i="64"/>
  <c r="J14" i="64" s="1"/>
  <c r="H13" i="64"/>
  <c r="K13" i="64" s="1"/>
  <c r="G13" i="64"/>
  <c r="J13" i="64" s="1"/>
  <c r="K12" i="64"/>
  <c r="H12" i="64"/>
  <c r="G12" i="64"/>
  <c r="J12" i="64" s="1"/>
  <c r="K11" i="64"/>
  <c r="H11" i="64"/>
  <c r="G11" i="64"/>
  <c r="J11" i="64" s="1"/>
  <c r="H10" i="64"/>
  <c r="K10" i="64" s="1"/>
  <c r="G10" i="64"/>
  <c r="J10" i="64" s="1"/>
  <c r="K9" i="64"/>
  <c r="J9" i="64"/>
  <c r="H9" i="64"/>
  <c r="G9" i="64"/>
  <c r="H8" i="64"/>
  <c r="K8" i="64" s="1"/>
  <c r="G8" i="64"/>
  <c r="J8" i="64" s="1"/>
  <c r="J7" i="64"/>
  <c r="H7" i="64"/>
  <c r="K7" i="64" s="1"/>
  <c r="G7" i="64"/>
  <c r="H6" i="64"/>
  <c r="K6" i="64" s="1"/>
  <c r="G6" i="64"/>
  <c r="J6" i="64" s="1"/>
  <c r="K5" i="64"/>
  <c r="H5" i="64"/>
  <c r="G5" i="64"/>
  <c r="J5" i="64" s="1"/>
  <c r="H4" i="64"/>
  <c r="K4" i="64" s="1"/>
  <c r="G4" i="64"/>
  <c r="J4" i="64" s="1"/>
  <c r="K3" i="64"/>
  <c r="J3" i="64"/>
  <c r="H3" i="64"/>
  <c r="G3" i="64"/>
  <c r="H21" i="63"/>
  <c r="K21" i="63" s="1"/>
  <c r="G21" i="63"/>
  <c r="J21" i="63" s="1"/>
  <c r="H20" i="63"/>
  <c r="K20" i="63" s="1"/>
  <c r="G20" i="63"/>
  <c r="J20" i="63" s="1"/>
  <c r="J19" i="63"/>
  <c r="H19" i="63"/>
  <c r="K19" i="63" s="1"/>
  <c r="G19" i="63"/>
  <c r="H18" i="63"/>
  <c r="K18" i="63" s="1"/>
  <c r="G18" i="63"/>
  <c r="J18" i="63" s="1"/>
  <c r="K17" i="63"/>
  <c r="J17" i="63"/>
  <c r="H17" i="63"/>
  <c r="G17" i="63"/>
  <c r="H16" i="63"/>
  <c r="K16" i="63" s="1"/>
  <c r="G16" i="63"/>
  <c r="J16" i="63" s="1"/>
  <c r="K15" i="63"/>
  <c r="J15" i="63"/>
  <c r="H15" i="63"/>
  <c r="G15" i="63"/>
  <c r="H14" i="63"/>
  <c r="K14" i="63" s="1"/>
  <c r="G14" i="63"/>
  <c r="J14" i="63" s="1"/>
  <c r="K13" i="63"/>
  <c r="J13" i="63"/>
  <c r="H13" i="63"/>
  <c r="G13" i="63"/>
  <c r="H12" i="63"/>
  <c r="K12" i="63" s="1"/>
  <c r="G12" i="63"/>
  <c r="J12" i="63" s="1"/>
  <c r="K11" i="63"/>
  <c r="J11" i="63"/>
  <c r="H11" i="63"/>
  <c r="G11" i="63"/>
  <c r="H10" i="63"/>
  <c r="K10" i="63" s="1"/>
  <c r="G10" i="63"/>
  <c r="J10" i="63" s="1"/>
  <c r="K9" i="63"/>
  <c r="J9" i="63"/>
  <c r="H9" i="63"/>
  <c r="G9" i="63"/>
  <c r="H8" i="63"/>
  <c r="K8" i="63" s="1"/>
  <c r="G8" i="63"/>
  <c r="J8" i="63" s="1"/>
  <c r="K7" i="63"/>
  <c r="J7" i="63"/>
  <c r="H7" i="63"/>
  <c r="G7" i="63"/>
  <c r="H6" i="63"/>
  <c r="K6" i="63" s="1"/>
  <c r="G6" i="63"/>
  <c r="J6" i="63" s="1"/>
  <c r="K5" i="63"/>
  <c r="J5" i="63"/>
  <c r="H5" i="63"/>
  <c r="G5" i="63"/>
  <c r="H4" i="63"/>
  <c r="K4" i="63" s="1"/>
  <c r="G4" i="63"/>
  <c r="J4" i="63" s="1"/>
  <c r="K3" i="63"/>
  <c r="J3" i="63"/>
  <c r="H3" i="63"/>
  <c r="G3" i="63"/>
  <c r="H21" i="62"/>
  <c r="K21" i="62" s="1"/>
  <c r="G21" i="62"/>
  <c r="J21" i="62" s="1"/>
  <c r="H20" i="62"/>
  <c r="K20" i="62" s="1"/>
  <c r="G20" i="62"/>
  <c r="J20" i="62" s="1"/>
  <c r="K19" i="62"/>
  <c r="H19" i="62"/>
  <c r="G19" i="62"/>
  <c r="J19" i="62" s="1"/>
  <c r="H18" i="62"/>
  <c r="K18" i="62" s="1"/>
  <c r="G18" i="62"/>
  <c r="J18" i="62" s="1"/>
  <c r="K17" i="62"/>
  <c r="J17" i="62"/>
  <c r="H17" i="62"/>
  <c r="G17" i="62"/>
  <c r="K16" i="62"/>
  <c r="H16" i="62"/>
  <c r="G16" i="62"/>
  <c r="J16" i="62" s="1"/>
  <c r="K15" i="62"/>
  <c r="J15" i="62"/>
  <c r="H15" i="62"/>
  <c r="G15" i="62"/>
  <c r="H14" i="62"/>
  <c r="K14" i="62" s="1"/>
  <c r="G14" i="62"/>
  <c r="J14" i="62" s="1"/>
  <c r="J13" i="62"/>
  <c r="H13" i="62"/>
  <c r="K13" i="62" s="1"/>
  <c r="G13" i="62"/>
  <c r="H12" i="62"/>
  <c r="K12" i="62" s="1"/>
  <c r="G12" i="62"/>
  <c r="J12" i="62" s="1"/>
  <c r="H11" i="62"/>
  <c r="K11" i="62" s="1"/>
  <c r="G11" i="62"/>
  <c r="J11" i="62" s="1"/>
  <c r="K10" i="62"/>
  <c r="H10" i="62"/>
  <c r="G10" i="62"/>
  <c r="J10" i="62" s="1"/>
  <c r="H9" i="62"/>
  <c r="K9" i="62" s="1"/>
  <c r="G9" i="62"/>
  <c r="J9" i="62" s="1"/>
  <c r="K8" i="62"/>
  <c r="H8" i="62"/>
  <c r="G8" i="62"/>
  <c r="J8" i="62" s="1"/>
  <c r="H7" i="62"/>
  <c r="K7" i="62" s="1"/>
  <c r="G7" i="62"/>
  <c r="J7" i="62" s="1"/>
  <c r="H6" i="62"/>
  <c r="K6" i="62" s="1"/>
  <c r="G6" i="62"/>
  <c r="J6" i="62" s="1"/>
  <c r="H5" i="62"/>
  <c r="K5" i="62" s="1"/>
  <c r="G5" i="62"/>
  <c r="J5" i="62" s="1"/>
  <c r="H4" i="62"/>
  <c r="K4" i="62" s="1"/>
  <c r="G4" i="62"/>
  <c r="J4" i="62" s="1"/>
  <c r="K3" i="62"/>
  <c r="H3" i="62"/>
  <c r="G3" i="62"/>
  <c r="J3" i="62" s="1"/>
  <c r="J20" i="55"/>
  <c r="J19" i="55"/>
  <c r="I19" i="55"/>
  <c r="I18" i="55"/>
  <c r="J16" i="55"/>
  <c r="J15" i="55"/>
  <c r="I15" i="55"/>
  <c r="I14" i="55"/>
  <c r="J12" i="55"/>
  <c r="J11" i="55"/>
  <c r="I11" i="55"/>
  <c r="I10" i="55"/>
  <c r="J8" i="55"/>
  <c r="J7" i="55"/>
  <c r="I7" i="55"/>
  <c r="I6" i="55"/>
  <c r="J4" i="55"/>
  <c r="J3" i="55"/>
  <c r="I3" i="55"/>
  <c r="G21" i="55"/>
  <c r="J21" i="55" s="1"/>
  <c r="F21" i="55"/>
  <c r="I21" i="55" s="1"/>
  <c r="G20" i="55"/>
  <c r="F20" i="55"/>
  <c r="I20" i="55" s="1"/>
  <c r="G19" i="55"/>
  <c r="F19" i="55"/>
  <c r="G18" i="55"/>
  <c r="J18" i="55" s="1"/>
  <c r="F18" i="55"/>
  <c r="G17" i="55"/>
  <c r="J17" i="55" s="1"/>
  <c r="F17" i="55"/>
  <c r="I17" i="55" s="1"/>
  <c r="G16" i="55"/>
  <c r="F16" i="55"/>
  <c r="I16" i="55" s="1"/>
  <c r="G15" i="55"/>
  <c r="F15" i="55"/>
  <c r="G14" i="55"/>
  <c r="J14" i="55" s="1"/>
  <c r="F14" i="55"/>
  <c r="G13" i="55"/>
  <c r="J13" i="55" s="1"/>
  <c r="F13" i="55"/>
  <c r="I13" i="55" s="1"/>
  <c r="G12" i="55"/>
  <c r="F12" i="55"/>
  <c r="I12" i="55" s="1"/>
  <c r="G11" i="55"/>
  <c r="F11" i="55"/>
  <c r="G10" i="55"/>
  <c r="J10" i="55" s="1"/>
  <c r="F10" i="55"/>
  <c r="G9" i="55"/>
  <c r="J9" i="55" s="1"/>
  <c r="F9" i="55"/>
  <c r="I9" i="55" s="1"/>
  <c r="G8" i="55"/>
  <c r="F8" i="55"/>
  <c r="I8" i="55" s="1"/>
  <c r="G7" i="55"/>
  <c r="F7" i="55"/>
  <c r="G6" i="55"/>
  <c r="J6" i="55" s="1"/>
  <c r="F6" i="55"/>
  <c r="G5" i="55"/>
  <c r="J5" i="55" s="1"/>
  <c r="F5" i="55"/>
  <c r="I5" i="55" s="1"/>
  <c r="G4" i="55"/>
  <c r="F4" i="55"/>
  <c r="I4" i="55" s="1"/>
  <c r="G3" i="55"/>
  <c r="F3" i="55"/>
  <c r="I20" i="46"/>
  <c r="J18" i="46"/>
  <c r="I18" i="46"/>
  <c r="I16" i="46"/>
  <c r="J14" i="46"/>
  <c r="I14" i="46"/>
  <c r="I12" i="46"/>
  <c r="J10" i="46"/>
  <c r="I10" i="46"/>
  <c r="I8" i="46"/>
  <c r="J6" i="46"/>
  <c r="I6" i="46"/>
  <c r="I4" i="46"/>
  <c r="G21" i="46"/>
  <c r="J21" i="46" s="1"/>
  <c r="F21" i="46"/>
  <c r="I21" i="46" s="1"/>
  <c r="G20" i="46"/>
  <c r="J20" i="46" s="1"/>
  <c r="F20" i="46"/>
  <c r="G19" i="46"/>
  <c r="J19" i="46" s="1"/>
  <c r="F19" i="46"/>
  <c r="I19" i="46" s="1"/>
  <c r="G18" i="46"/>
  <c r="F18" i="46"/>
  <c r="G17" i="46"/>
  <c r="J17" i="46" s="1"/>
  <c r="F17" i="46"/>
  <c r="I17" i="46" s="1"/>
  <c r="G16" i="46"/>
  <c r="J16" i="46" s="1"/>
  <c r="F16" i="46"/>
  <c r="G15" i="46"/>
  <c r="J15" i="46" s="1"/>
  <c r="F15" i="46"/>
  <c r="I15" i="46" s="1"/>
  <c r="G14" i="46"/>
  <c r="F14" i="46"/>
  <c r="G13" i="46"/>
  <c r="J13" i="46" s="1"/>
  <c r="F13" i="46"/>
  <c r="I13" i="46" s="1"/>
  <c r="G12" i="46"/>
  <c r="J12" i="46" s="1"/>
  <c r="F12" i="46"/>
  <c r="G11" i="46"/>
  <c r="J11" i="46" s="1"/>
  <c r="F11" i="46"/>
  <c r="I11" i="46" s="1"/>
  <c r="G10" i="46"/>
  <c r="F10" i="46"/>
  <c r="G9" i="46"/>
  <c r="J9" i="46" s="1"/>
  <c r="F9" i="46"/>
  <c r="I9" i="46" s="1"/>
  <c r="G8" i="46"/>
  <c r="J8" i="46" s="1"/>
  <c r="F8" i="46"/>
  <c r="G7" i="46"/>
  <c r="J7" i="46" s="1"/>
  <c r="F7" i="46"/>
  <c r="I7" i="46" s="1"/>
  <c r="G6" i="46"/>
  <c r="F6" i="46"/>
  <c r="G5" i="46"/>
  <c r="J5" i="46" s="1"/>
  <c r="F5" i="46"/>
  <c r="I5" i="46" s="1"/>
  <c r="G4" i="46"/>
  <c r="J4" i="46" s="1"/>
  <c r="F4" i="46"/>
  <c r="G3" i="46"/>
  <c r="J3" i="46" s="1"/>
  <c r="F3" i="46"/>
  <c r="I3" i="46" s="1"/>
  <c r="M19" i="53"/>
  <c r="N16" i="53"/>
  <c r="L14" i="53"/>
  <c r="M11" i="53"/>
  <c r="N8" i="53"/>
  <c r="L6" i="53"/>
  <c r="M3" i="53"/>
  <c r="I21" i="53"/>
  <c r="N21" i="53" s="1"/>
  <c r="H21" i="53"/>
  <c r="M21" i="53" s="1"/>
  <c r="G21" i="53"/>
  <c r="L21" i="53" s="1"/>
  <c r="I20" i="53"/>
  <c r="N20" i="53" s="1"/>
  <c r="H20" i="53"/>
  <c r="M20" i="53" s="1"/>
  <c r="G20" i="53"/>
  <c r="L20" i="53" s="1"/>
  <c r="I19" i="53"/>
  <c r="N19" i="53" s="1"/>
  <c r="H19" i="53"/>
  <c r="G19" i="53"/>
  <c r="L19" i="53" s="1"/>
  <c r="I18" i="53"/>
  <c r="N18" i="53" s="1"/>
  <c r="H18" i="53"/>
  <c r="M18" i="53" s="1"/>
  <c r="G18" i="53"/>
  <c r="L18" i="53" s="1"/>
  <c r="I17" i="53"/>
  <c r="N17" i="53" s="1"/>
  <c r="H17" i="53"/>
  <c r="M17" i="53" s="1"/>
  <c r="G17" i="53"/>
  <c r="L17" i="53" s="1"/>
  <c r="I16" i="53"/>
  <c r="H16" i="53"/>
  <c r="M16" i="53" s="1"/>
  <c r="G16" i="53"/>
  <c r="L16" i="53" s="1"/>
  <c r="I15" i="53"/>
  <c r="N15" i="53" s="1"/>
  <c r="H15" i="53"/>
  <c r="M15" i="53" s="1"/>
  <c r="G15" i="53"/>
  <c r="L15" i="53" s="1"/>
  <c r="I14" i="53"/>
  <c r="N14" i="53" s="1"/>
  <c r="H14" i="53"/>
  <c r="M14" i="53" s="1"/>
  <c r="G14" i="53"/>
  <c r="I13" i="53"/>
  <c r="N13" i="53" s="1"/>
  <c r="H13" i="53"/>
  <c r="M13" i="53" s="1"/>
  <c r="G13" i="53"/>
  <c r="L13" i="53" s="1"/>
  <c r="I12" i="53"/>
  <c r="N12" i="53" s="1"/>
  <c r="H12" i="53"/>
  <c r="M12" i="53" s="1"/>
  <c r="G12" i="53"/>
  <c r="L12" i="53" s="1"/>
  <c r="I11" i="53"/>
  <c r="N11" i="53" s="1"/>
  <c r="H11" i="53"/>
  <c r="G11" i="53"/>
  <c r="L11" i="53" s="1"/>
  <c r="I10" i="53"/>
  <c r="N10" i="53" s="1"/>
  <c r="H10" i="53"/>
  <c r="M10" i="53" s="1"/>
  <c r="G10" i="53"/>
  <c r="L10" i="53" s="1"/>
  <c r="I9" i="53"/>
  <c r="N9" i="53" s="1"/>
  <c r="H9" i="53"/>
  <c r="M9" i="53" s="1"/>
  <c r="G9" i="53"/>
  <c r="L9" i="53" s="1"/>
  <c r="I8" i="53"/>
  <c r="H8" i="53"/>
  <c r="M8" i="53" s="1"/>
  <c r="G8" i="53"/>
  <c r="L8" i="53" s="1"/>
  <c r="I7" i="53"/>
  <c r="N7" i="53" s="1"/>
  <c r="H7" i="53"/>
  <c r="M7" i="53" s="1"/>
  <c r="G7" i="53"/>
  <c r="L7" i="53" s="1"/>
  <c r="I6" i="53"/>
  <c r="N6" i="53" s="1"/>
  <c r="H6" i="53"/>
  <c r="M6" i="53" s="1"/>
  <c r="G6" i="53"/>
  <c r="I5" i="53"/>
  <c r="N5" i="53" s="1"/>
  <c r="H5" i="53"/>
  <c r="M5" i="53" s="1"/>
  <c r="G5" i="53"/>
  <c r="L5" i="53" s="1"/>
  <c r="I4" i="53"/>
  <c r="N4" i="53" s="1"/>
  <c r="H4" i="53"/>
  <c r="M4" i="53" s="1"/>
  <c r="G4" i="53"/>
  <c r="L4" i="53" s="1"/>
  <c r="I3" i="53"/>
  <c r="N3" i="53" s="1"/>
  <c r="H3" i="53"/>
  <c r="G3" i="53"/>
  <c r="L3" i="53" s="1"/>
  <c r="J21" i="50"/>
  <c r="I21" i="50"/>
  <c r="H21" i="50"/>
  <c r="J20" i="50"/>
  <c r="I20" i="50"/>
  <c r="H20" i="50"/>
  <c r="J19" i="50"/>
  <c r="I19" i="50"/>
  <c r="H19" i="50"/>
  <c r="J18" i="50"/>
  <c r="I18" i="50"/>
  <c r="H18" i="50"/>
  <c r="J17" i="50"/>
  <c r="I17" i="50"/>
  <c r="H17" i="50"/>
  <c r="J16" i="50"/>
  <c r="I16" i="50"/>
  <c r="H16" i="50"/>
  <c r="J15" i="50"/>
  <c r="I15" i="50"/>
  <c r="H15" i="50"/>
  <c r="J14" i="50"/>
  <c r="I14" i="50"/>
  <c r="H14" i="50"/>
  <c r="J13" i="50"/>
  <c r="I13" i="50"/>
  <c r="H13" i="50"/>
  <c r="J12" i="50"/>
  <c r="I12" i="50"/>
  <c r="H12" i="50"/>
  <c r="J11" i="50"/>
  <c r="I11" i="50"/>
  <c r="H11" i="50"/>
  <c r="J10" i="50"/>
  <c r="I10" i="50"/>
  <c r="H10" i="50"/>
  <c r="J9" i="50"/>
  <c r="I9" i="50"/>
  <c r="H9" i="50"/>
  <c r="J8" i="50"/>
  <c r="I8" i="50"/>
  <c r="H8" i="50"/>
  <c r="J7" i="50"/>
  <c r="I7" i="50"/>
  <c r="H7" i="50"/>
  <c r="J6" i="50"/>
  <c r="I6" i="50"/>
  <c r="H6" i="50"/>
  <c r="J5" i="50"/>
  <c r="I5" i="50"/>
  <c r="H5" i="50"/>
  <c r="J4" i="50"/>
  <c r="I4" i="50"/>
  <c r="H4" i="50"/>
  <c r="J3" i="50"/>
  <c r="I3" i="50"/>
  <c r="H3" i="50"/>
  <c r="I20" i="43"/>
  <c r="J19" i="43"/>
  <c r="I12" i="43"/>
  <c r="J11" i="43"/>
  <c r="I4" i="43"/>
  <c r="J3" i="43"/>
  <c r="G21" i="43"/>
  <c r="J21" i="43" s="1"/>
  <c r="F21" i="43"/>
  <c r="I21" i="43" s="1"/>
  <c r="G20" i="43"/>
  <c r="J20" i="43" s="1"/>
  <c r="F20" i="43"/>
  <c r="G19" i="43"/>
  <c r="F19" i="43"/>
  <c r="I19" i="43" s="1"/>
  <c r="G18" i="43"/>
  <c r="J18" i="43" s="1"/>
  <c r="F18" i="43"/>
  <c r="I18" i="43" s="1"/>
  <c r="G17" i="43"/>
  <c r="J17" i="43" s="1"/>
  <c r="F17" i="43"/>
  <c r="I17" i="43" s="1"/>
  <c r="G16" i="43"/>
  <c r="J16" i="43" s="1"/>
  <c r="F16" i="43"/>
  <c r="I16" i="43" s="1"/>
  <c r="G15" i="43"/>
  <c r="J15" i="43" s="1"/>
  <c r="F15" i="43"/>
  <c r="I15" i="43" s="1"/>
  <c r="G14" i="43"/>
  <c r="J14" i="43" s="1"/>
  <c r="F14" i="43"/>
  <c r="I14" i="43" s="1"/>
  <c r="G13" i="43"/>
  <c r="J13" i="43" s="1"/>
  <c r="F13" i="43"/>
  <c r="I13" i="43" s="1"/>
  <c r="G12" i="43"/>
  <c r="J12" i="43" s="1"/>
  <c r="F12" i="43"/>
  <c r="G11" i="43"/>
  <c r="F11" i="43"/>
  <c r="I11" i="43" s="1"/>
  <c r="G10" i="43"/>
  <c r="J10" i="43" s="1"/>
  <c r="F10" i="43"/>
  <c r="I10" i="43" s="1"/>
  <c r="G9" i="43"/>
  <c r="J9" i="43" s="1"/>
  <c r="F9" i="43"/>
  <c r="I9" i="43" s="1"/>
  <c r="G8" i="43"/>
  <c r="J8" i="43" s="1"/>
  <c r="F8" i="43"/>
  <c r="I8" i="43" s="1"/>
  <c r="G7" i="43"/>
  <c r="J7" i="43" s="1"/>
  <c r="F7" i="43"/>
  <c r="I7" i="43" s="1"/>
  <c r="G6" i="43"/>
  <c r="J6" i="43" s="1"/>
  <c r="F6" i="43"/>
  <c r="I6" i="43" s="1"/>
  <c r="G5" i="43"/>
  <c r="J5" i="43" s="1"/>
  <c r="F5" i="43"/>
  <c r="I5" i="43" s="1"/>
  <c r="G4" i="43"/>
  <c r="J4" i="43" s="1"/>
  <c r="F4" i="43"/>
  <c r="G3" i="43"/>
  <c r="F3" i="43"/>
  <c r="I3" i="43" s="1"/>
  <c r="G32" i="36"/>
  <c r="I32" i="36" s="1"/>
  <c r="G32" i="34"/>
  <c r="I32" i="34" s="1"/>
  <c r="I32" i="33"/>
  <c r="G32" i="33"/>
  <c r="I32" i="14"/>
  <c r="G32" i="14"/>
  <c r="I32" i="13"/>
  <c r="G32" i="13"/>
  <c r="I32" i="12"/>
  <c r="G32" i="12"/>
  <c r="I32" i="9"/>
  <c r="G32" i="9"/>
  <c r="G32" i="8"/>
  <c r="I32" i="8" s="1"/>
  <c r="G32" i="7"/>
  <c r="I32" i="7" s="1"/>
  <c r="I32" i="6"/>
  <c r="G32" i="6"/>
  <c r="G32" i="5"/>
  <c r="I32" i="5" s="1"/>
  <c r="G32" i="35"/>
  <c r="I32" i="35" s="1"/>
  <c r="G32" i="32"/>
  <c r="I32" i="32" s="1"/>
  <c r="G31" i="36"/>
  <c r="I31" i="36" s="1"/>
  <c r="I30" i="36"/>
  <c r="G30" i="36"/>
  <c r="G29" i="36"/>
  <c r="I29" i="36" s="1"/>
  <c r="G28" i="36"/>
  <c r="I28" i="36" s="1"/>
  <c r="G27" i="36"/>
  <c r="I27" i="36" s="1"/>
  <c r="G31" i="34"/>
  <c r="I31" i="34" s="1"/>
  <c r="G30" i="34"/>
  <c r="I30" i="34" s="1"/>
  <c r="G29" i="34"/>
  <c r="I29" i="34" s="1"/>
  <c r="G28" i="34"/>
  <c r="I28" i="34" s="1"/>
  <c r="G27" i="34"/>
  <c r="I27" i="34" s="1"/>
  <c r="G31" i="14"/>
  <c r="I31" i="14" s="1"/>
  <c r="I30" i="14"/>
  <c r="G30" i="14"/>
  <c r="G29" i="14"/>
  <c r="I29" i="14" s="1"/>
  <c r="G28" i="14"/>
  <c r="I28" i="14" s="1"/>
  <c r="G27" i="14"/>
  <c r="I27" i="14" s="1"/>
  <c r="I26" i="14"/>
  <c r="G26" i="14"/>
  <c r="G25" i="14"/>
  <c r="I25" i="14" s="1"/>
  <c r="G24" i="14"/>
  <c r="I24" i="14" s="1"/>
  <c r="G23" i="14"/>
  <c r="I23" i="14" s="1"/>
  <c r="I22" i="14"/>
  <c r="G22" i="14"/>
  <c r="G32" i="11"/>
  <c r="I32" i="11" s="1"/>
  <c r="G31" i="11"/>
  <c r="I31" i="11" s="1"/>
  <c r="G31" i="8"/>
  <c r="I31" i="8" s="1"/>
  <c r="I30" i="8"/>
  <c r="G30" i="8"/>
  <c r="G29" i="8"/>
  <c r="I29" i="8" s="1"/>
  <c r="G28" i="8"/>
  <c r="I28" i="8" s="1"/>
  <c r="G27" i="8"/>
  <c r="I27" i="8" s="1"/>
  <c r="I26" i="8"/>
  <c r="G26" i="8"/>
  <c r="G25" i="8"/>
  <c r="I25" i="8" s="1"/>
  <c r="G24" i="8"/>
  <c r="I24" i="8" s="1"/>
  <c r="G31" i="7"/>
  <c r="I31" i="7" s="1"/>
  <c r="G30" i="7"/>
  <c r="I30" i="7" s="1"/>
  <c r="G29" i="7"/>
  <c r="I29" i="7" s="1"/>
  <c r="G28" i="7"/>
  <c r="I28" i="7" s="1"/>
  <c r="G27" i="7"/>
  <c r="I27" i="7" s="1"/>
  <c r="G26" i="7"/>
  <c r="I26" i="7" s="1"/>
  <c r="G25" i="7"/>
  <c r="I25" i="7" s="1"/>
  <c r="G24" i="7"/>
  <c r="I24" i="7" s="1"/>
  <c r="G25" i="6"/>
  <c r="I25" i="6" s="1"/>
  <c r="G26" i="6"/>
  <c r="I26" i="6" s="1"/>
  <c r="G27" i="6"/>
  <c r="G28" i="6"/>
  <c r="G29" i="6"/>
  <c r="I29" i="6" s="1"/>
  <c r="G30" i="6"/>
  <c r="I30" i="6" s="1"/>
  <c r="G31" i="6"/>
  <c r="G24" i="6"/>
  <c r="I24" i="6" s="1"/>
  <c r="I31" i="6"/>
  <c r="G31" i="5"/>
  <c r="I31" i="5" s="1"/>
  <c r="G30" i="5"/>
  <c r="I30" i="5" s="1"/>
  <c r="G29" i="5"/>
  <c r="I29" i="5" s="1"/>
  <c r="G28" i="5"/>
  <c r="I28" i="5" s="1"/>
  <c r="G27" i="5"/>
  <c r="I27" i="5" s="1"/>
  <c r="I26" i="5"/>
  <c r="G26" i="5"/>
  <c r="G25" i="5"/>
  <c r="I25" i="5" s="1"/>
  <c r="G24" i="5"/>
  <c r="I24" i="5" s="1"/>
  <c r="I23" i="5"/>
  <c r="G23" i="5"/>
  <c r="G22" i="5"/>
  <c r="I22" i="5" s="1"/>
  <c r="G31" i="35"/>
  <c r="I31" i="35" s="1"/>
  <c r="I30" i="35"/>
  <c r="G30" i="35"/>
  <c r="G29" i="35"/>
  <c r="I29" i="35" s="1"/>
  <c r="G28" i="35"/>
  <c r="I28" i="35" s="1"/>
  <c r="G27" i="35"/>
  <c r="I27" i="35" s="1"/>
  <c r="G26" i="35"/>
  <c r="I26" i="35" s="1"/>
  <c r="G25" i="35"/>
  <c r="I25" i="35" s="1"/>
  <c r="G24" i="35"/>
  <c r="I24" i="35" s="1"/>
  <c r="G23" i="35"/>
  <c r="I23" i="35" s="1"/>
  <c r="G22" i="35"/>
  <c r="I22" i="35" s="1"/>
  <c r="I25" i="32"/>
  <c r="I26" i="32"/>
  <c r="G22" i="32"/>
  <c r="I22" i="32" s="1"/>
  <c r="G23" i="32"/>
  <c r="I23" i="32" s="1"/>
  <c r="G24" i="32"/>
  <c r="I24" i="32" s="1"/>
  <c r="G25" i="32"/>
  <c r="G26" i="32"/>
  <c r="G32" i="10"/>
  <c r="I32" i="10" s="1"/>
  <c r="G31" i="13"/>
  <c r="I31" i="13" s="1"/>
  <c r="G31" i="12"/>
  <c r="I31" i="12" s="1"/>
  <c r="G31" i="10"/>
  <c r="I31" i="10" s="1"/>
  <c r="G31" i="9"/>
  <c r="I31" i="9" s="1"/>
  <c r="G30" i="13"/>
  <c r="I30" i="13" s="1"/>
  <c r="G30" i="12"/>
  <c r="I30" i="12" s="1"/>
  <c r="G30" i="9"/>
  <c r="I30" i="9" s="1"/>
  <c r="G29" i="13"/>
  <c r="I29" i="13" s="1"/>
  <c r="G29" i="12"/>
  <c r="I29" i="12" s="1"/>
  <c r="G29" i="9"/>
  <c r="I29" i="9" s="1"/>
  <c r="G28" i="13"/>
  <c r="I28" i="13" s="1"/>
  <c r="G28" i="12"/>
  <c r="I28" i="12" s="1"/>
  <c r="G28" i="9"/>
  <c r="I28" i="9" s="1"/>
  <c r="G31" i="33"/>
  <c r="I31" i="33" s="1"/>
  <c r="G30" i="33"/>
  <c r="I30" i="33" s="1"/>
  <c r="G29" i="33"/>
  <c r="I29" i="33" s="1"/>
  <c r="G28" i="33"/>
  <c r="I28" i="33" s="1"/>
  <c r="G27" i="33"/>
  <c r="I27" i="33" s="1"/>
  <c r="G27" i="13"/>
  <c r="I27" i="13" s="1"/>
  <c r="G27" i="12"/>
  <c r="I27" i="12" s="1"/>
  <c r="G27" i="9"/>
  <c r="I27" i="9" s="1"/>
  <c r="G31" i="32"/>
  <c r="I31" i="32" s="1"/>
  <c r="G30" i="32"/>
  <c r="I30" i="32" s="1"/>
  <c r="G29" i="32"/>
  <c r="I29" i="32" s="1"/>
  <c r="G28" i="32"/>
  <c r="I28" i="32" s="1"/>
  <c r="G27" i="32"/>
  <c r="I27" i="32" s="1"/>
  <c r="G26" i="13"/>
  <c r="I26" i="13" s="1"/>
  <c r="G26" i="12"/>
  <c r="I26" i="12" s="1"/>
  <c r="G26" i="9"/>
  <c r="I26" i="9" s="1"/>
  <c r="G25" i="13"/>
  <c r="I25" i="13" s="1"/>
  <c r="G25" i="12"/>
  <c r="I25" i="12" s="1"/>
  <c r="G24" i="13"/>
  <c r="I24" i="13" s="1"/>
  <c r="G24" i="12"/>
  <c r="I24" i="12" s="1"/>
  <c r="G23" i="13"/>
  <c r="I23" i="13" s="1"/>
  <c r="G23" i="12"/>
  <c r="I23" i="12" s="1"/>
  <c r="I27" i="6"/>
  <c r="I28" i="6"/>
  <c r="G22" i="13"/>
  <c r="I22" i="13" s="1"/>
  <c r="G22" i="12"/>
  <c r="I22" i="12" s="1"/>
</calcChain>
</file>

<file path=xl/sharedStrings.xml><?xml version="1.0" encoding="utf-8"?>
<sst xmlns="http://schemas.openxmlformats.org/spreadsheetml/2006/main" count="1181" uniqueCount="156">
  <si>
    <r>
      <t>Πάγιο (</t>
    </r>
    <r>
      <rPr>
        <b/>
        <sz val="9"/>
        <color theme="1"/>
        <rFont val="Calibri"/>
        <family val="2"/>
        <charset val="161"/>
      </rPr>
      <t>€/μήνα</t>
    </r>
    <r>
      <rPr>
        <b/>
        <sz val="9"/>
        <color theme="1"/>
        <rFont val="Calibri"/>
        <family val="2"/>
        <charset val="161"/>
        <scheme val="minor"/>
      </rPr>
      <t>)</t>
    </r>
  </si>
  <si>
    <t>Βασική Χρέωση Τιμολόγησης (€/MWh)</t>
  </si>
  <si>
    <t>Ιανουάριος 2021</t>
  </si>
  <si>
    <t>Φεβρουάριος 2021</t>
  </si>
  <si>
    <t>Μάρτιος 2021</t>
  </si>
  <si>
    <t>Απρίλιος 2021</t>
  </si>
  <si>
    <t>Μάιος 2021</t>
  </si>
  <si>
    <t>Σεπτέμβριος 2021</t>
  </si>
  <si>
    <t>Οκτώβριος 2021</t>
  </si>
  <si>
    <t>Νοέμβριος 2021</t>
  </si>
  <si>
    <t>Δεκέμβριος 2021</t>
  </si>
  <si>
    <t>Ιούνιος 2021</t>
  </si>
  <si>
    <t>Ιούλιος 2021</t>
  </si>
  <si>
    <t>Αύγουστος 2021</t>
  </si>
  <si>
    <t>Ιανουάριος 2022</t>
  </si>
  <si>
    <t>Φεβρουάριος 2022</t>
  </si>
  <si>
    <t>Μάρτιος 2022</t>
  </si>
  <si>
    <t>Απρίλιος 2022</t>
  </si>
  <si>
    <t>Μάιος 2022</t>
  </si>
  <si>
    <t>Ιούνιος 2022</t>
  </si>
  <si>
    <t>Ιούλιος 2022</t>
  </si>
  <si>
    <t>Μήνας</t>
  </si>
  <si>
    <t>Τελική Τιμή (€/MWh)</t>
  </si>
  <si>
    <t>Τελική Χρέωση Ρήτρας (€/MWh)</t>
  </si>
  <si>
    <t>Τελική Τιμή μετά την Έκπτωση Συνέπειας (€/MWh)</t>
  </si>
  <si>
    <r>
      <t>Έκπτωση ή Προωθητική Ενέργεια (</t>
    </r>
    <r>
      <rPr>
        <b/>
        <sz val="9"/>
        <color theme="1"/>
        <rFont val="Calibri"/>
        <family val="2"/>
        <charset val="161"/>
      </rPr>
      <t>€/MWh)</t>
    </r>
  </si>
  <si>
    <r>
      <t>Έκπτωση Συνέπειας (</t>
    </r>
    <r>
      <rPr>
        <b/>
        <sz val="9"/>
        <color theme="1"/>
        <rFont val="Calibri"/>
        <family val="2"/>
        <charset val="161"/>
      </rPr>
      <t>€/MWh)</t>
    </r>
  </si>
  <si>
    <t>Ιούνιος 2023</t>
  </si>
  <si>
    <t>Μάιος 2023</t>
  </si>
  <si>
    <t>Αύγουστος 2022</t>
  </si>
  <si>
    <t>Σεπτέμβριος 2022</t>
  </si>
  <si>
    <t>Οκτώβριος 2022</t>
  </si>
  <si>
    <t>Νοέμβριος 2022</t>
  </si>
  <si>
    <t>Δεκέμβριος 2022</t>
  </si>
  <si>
    <t>Ιανουάριος 2023</t>
  </si>
  <si>
    <t>Φεβρουάριος 2023</t>
  </si>
  <si>
    <t>Μάρτιος 2023</t>
  </si>
  <si>
    <t>Απρίλιος 2023</t>
  </si>
  <si>
    <r>
      <t>Generous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</si>
  <si>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Έκπτωση Συνέπειας (20%) (</t>
    </r>
    <r>
      <rPr>
        <b/>
        <sz val="9"/>
        <color theme="1"/>
        <rFont val="Calibri"/>
        <family val="2"/>
        <charset val="161"/>
      </rPr>
      <t>€/MWh)</t>
    </r>
  </si>
  <si>
    <r>
      <t>Generous Business 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</si>
  <si>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Generous Business 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</si>
  <si>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Έκπτωση Συνέπειας (27%) (</t>
    </r>
    <r>
      <rPr>
        <b/>
        <sz val="9"/>
        <color theme="1"/>
        <rFont val="Calibri"/>
        <family val="2"/>
        <charset val="161"/>
      </rPr>
      <t>€/MWh)</t>
    </r>
  </si>
  <si>
    <r>
      <t>Double Generous Business 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</si>
  <si>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Double Generous Business 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</si>
  <si>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Double Generous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</si>
  <si>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Solar Generous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</si>
  <si>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Έκπτωση Συνέπειας (15%) - Όχι Έκπτωση SOLAR (</t>
    </r>
    <r>
      <rPr>
        <b/>
        <sz val="9"/>
        <color theme="1"/>
        <rFont val="Calibri"/>
        <family val="2"/>
        <charset val="161"/>
      </rPr>
      <t>€/MWh)</t>
    </r>
  </si>
  <si>
    <r>
      <t>Simple Generous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</si>
  <si>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Έκπτωση (10%) ή Προωθητική Ενέργεια (</t>
    </r>
    <r>
      <rPr>
        <b/>
        <sz val="9"/>
        <color theme="1"/>
        <rFont val="Calibri"/>
        <family val="2"/>
        <charset val="161"/>
      </rPr>
      <t>€/MWh)</t>
    </r>
  </si>
  <si>
    <r>
      <t>Protect 4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</si>
  <si>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Protect Business 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</si>
  <si>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Protect Business 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</si>
  <si>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Eco Generous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</si>
  <si>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Eco Generous Business 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</si>
  <si>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Eco Generous Business 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</si>
  <si>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Simple Generous Business Small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</si>
  <si>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ONLY HOME</t>
  </si>
  <si>
    <t>ONLY HOME PLUS</t>
  </si>
  <si>
    <t>HOME 1+1</t>
  </si>
  <si>
    <t>Ενδεικτικά Επιπλέον προγράμματα (μη εμπορικά διαθέσιμα τον 7ο 2022) για τα οποία πρέπει να δωθεί αντίστοιχα ιστορικότητα τιμών</t>
  </si>
  <si>
    <t>Βασική Χρέωση Τιμολόγησης Ημερήσιας Κατανάλωσης (€/MWh)</t>
  </si>
  <si>
    <t>Βασική Χρέωση Τιμολόγησης Νυχτερινής Κατανάλωσης (€/MWh)</t>
  </si>
  <si>
    <t>Τελική Τιμή ΜΕΤΑ Έκπτωση Συνέπειας (€/MWh)</t>
  </si>
  <si>
    <r>
      <t>UP for BUSINESS 2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</si>
  <si>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UP for BUSINESS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</si>
  <si>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Βασική Χρέωση Τιμολόγησης Ημερήσιας &amp; Νυχτερινής Κατανάλωσης (€/MWh)</t>
  </si>
  <si>
    <r>
      <t>NX 24/7 GOLD: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</si>
  <si>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Βασική Χρέωση Τιμολόγησης Νυχτερινής Κατανάλωσης Ανεξαρτήτως ορίου κατανάλωσης (€/MWh)</t>
  </si>
  <si>
    <r>
      <t>HOME 1+1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</si>
  <si>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Πάγιο Ημέρας (</t>
    </r>
    <r>
      <rPr>
        <b/>
        <sz val="9"/>
        <color theme="1"/>
        <rFont val="Calibri"/>
        <family val="2"/>
        <charset val="161"/>
      </rPr>
      <t>€/μήνα</t>
    </r>
    <r>
      <rPr>
        <b/>
        <sz val="9"/>
        <color theme="1"/>
        <rFont val="Calibri"/>
        <family val="2"/>
        <charset val="161"/>
        <scheme val="minor"/>
      </rPr>
      <t>)</t>
    </r>
  </si>
  <si>
    <r>
      <t>BUSINESS 23: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</si>
  <si>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BUSINESS 21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</si>
  <si>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ONLY HOME: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</si>
  <si>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ONLY HOME PLUS: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</si>
  <si>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ONLY BUSINESS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</si>
  <si>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Νυχτερινό 24/7 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</si>
  <si>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HOME 1 / HOME 1Ν: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</si>
  <si>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Βασική Χρέωση Τιμολόγησης Ημερήσιας Κατανάλωσης για καταναλώσεις από 2.001kWh και άνω το τετράμηνο (€/MWh)</t>
  </si>
  <si>
    <t>Βασική Χρέωση Τιμολόγησης Ημερήσιας Κατανάλωσης για καταναλώσεις από 0-2.000kWh το τετράμηνο (€/MWh)</t>
  </si>
  <si>
    <r>
      <t>UP 4 ALL: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</si>
  <si>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 xml:space="preserve">Βασική Χρέωση Τιμολόγησης Ημερήσιας Κατανάλωσης για καταναλώσεις από 0-2.000kWh το τετράμηνο (€/MWh) </t>
  </si>
  <si>
    <t xml:space="preserve">Βασική Χρέωση Τιμολόγησης Ημερήσιας Κατανάλωσης  για καταναλώσεις από 2.001kWh και άνω το τετράμηνο (€/MWh) </t>
  </si>
  <si>
    <t>Τελική Τιμή προ έκπτωσης Συνέπειας για καταναλώσεις από 0-2.000kWh το τετράμηνο    (€/MWh)</t>
  </si>
  <si>
    <t>UP 4 ALL</t>
  </si>
  <si>
    <t>Τελική Τιμή ΜΕΤΑ Έκπτωσης Συνέπειας Νύχτας (€/MWh)</t>
  </si>
  <si>
    <t>Τελική Τιμή ΜΕΤΑ Έκπτωσης Συνέπειας Ημέρας (€/MWh)</t>
  </si>
  <si>
    <t>Τελική Τιμή μετά την Έκπτωση Συνέπειας Ημέρας (€/MWh)</t>
  </si>
  <si>
    <t>Τελική Τιμή μετά την Έκπτωση Συνέπειας Νύχτας (€/MWh)</t>
  </si>
  <si>
    <t>Τελική Τιμή Ημέρας για καταναλώσεις από 0-2.000kWh το τετράμηνο    (€/MWh)</t>
  </si>
  <si>
    <t>Τελική Τιμή Ημέρας για καταναλώσεις από 2.001kWh και άνω το τετράμηνο    (€/MWh)</t>
  </si>
  <si>
    <t>Τελική Τιμή Νύχτας  (€/MWh)</t>
  </si>
  <si>
    <t xml:space="preserve">Τελική Τιμή Ημέρας μετά την Έκπτωση Συνέπειας για καταναλώσεις από 0-2.000kWh το τετράμηνο (€/MWh) </t>
  </si>
  <si>
    <t xml:space="preserve">Τελική Τιμή Ημέρας μετά την Έκπτωση Συνέπειας  για καταναλώσεις από 2.001kWh και άνω το τετράμηνο (€/MWh) </t>
  </si>
  <si>
    <t>Τελική Τιμή Νύχτας  Ανεξαρτήτως ορίου κατανάλωσης (€/MWh)</t>
  </si>
  <si>
    <t xml:space="preserve">Βασική Χρέωση Ημέρας μετά την Έκπτωση Συνέπειας για καταναλώσεις από 0-2.000kWh το τετράμηνο (€/MWh) </t>
  </si>
  <si>
    <t xml:space="preserve">Βασική Χρέωση Ημέρας μετά την Έκπτωση Συνέπειας  για καταναλώσεις από 2.001kWh και άνω το τετράμηνο (€/MWh) </t>
  </si>
  <si>
    <t>Βασική Χρέωση Νύχτας  Ανεξαρτήτως ορίου κατανάλωσης (€/MWh)</t>
  </si>
  <si>
    <t>Τελική Τιμή Ημέρας ΜΕΤΑ Έκπτωση Συνέπειας (€/MWh)</t>
  </si>
  <si>
    <t>Τελική Τιμή Νύχτας ΜΕΤΑ Έκπτωση Συνέπειας (€/MWh)</t>
  </si>
  <si>
    <t>Τελική Τιμή Ημέρας μετά την Έκπτωση Συνέπειας (€/MWh)</t>
  </si>
  <si>
    <t>Τελική Τιμή Νύχτας μετά την Έκπτωση Συνέπειας (€/MWh)</t>
  </si>
  <si>
    <t>Βασική Χρέωση Τιμολόγησης Κατανάλωσης (€/MWh)</t>
  </si>
  <si>
    <r>
      <t>Βασική Χρέωση Ημερήσιας Κατανάλωσης μετά Έκπτωσης Συνέπειας    (</t>
    </r>
    <r>
      <rPr>
        <b/>
        <sz val="9"/>
        <color theme="1"/>
        <rFont val="Calibri"/>
        <family val="2"/>
        <charset val="161"/>
      </rPr>
      <t>€/MWh)</t>
    </r>
  </si>
  <si>
    <t>Βασική Χρέωση Νυχτερινής Κατανάλωσης μετά Έκπτωσης Συνέπειας    (€/MWh)</t>
  </si>
  <si>
    <r>
      <t>Πάγιο (Τετραμηνιαία Κατανάλωση 0-800 kWh) (</t>
    </r>
    <r>
      <rPr>
        <b/>
        <sz val="9"/>
        <color theme="1"/>
        <rFont val="Calibri"/>
        <family val="2"/>
        <charset val="161"/>
      </rPr>
      <t>€/μήνα</t>
    </r>
    <r>
      <rPr>
        <b/>
        <sz val="9"/>
        <color theme="1"/>
        <rFont val="Calibri"/>
        <family val="2"/>
        <charset val="161"/>
        <scheme val="minor"/>
      </rPr>
      <t>)</t>
    </r>
  </si>
  <si>
    <t>Πάγιο (Τετραμηνιαία Κατανάλωση 0-800 kWh) (€/μήνα)</t>
  </si>
  <si>
    <t>Πάγιο (Τετραμηνιαία Κατανάλωση 801-1400 kWh) (€/μήνα)</t>
  </si>
  <si>
    <t>Πάγιο (Τετραμηνιαία Κατανάλωση 1401-2000 kWh) (€/μήνα)</t>
  </si>
  <si>
    <t>Πάγιο (Τετραμηνιαία Κατανάλωση 2001+ kWh) (€/μήνα)</t>
  </si>
  <si>
    <r>
      <t>UP 4 BUSINESS 1: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</si>
  <si>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UP: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</si>
  <si>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Πάγια Χρέωση Πράσινης Ενέργειας (€/μήνα)</t>
  </si>
  <si>
    <r>
      <t>EcoDrive BUSINESS PL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</si>
  <si>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Δωρεάν Μηνιαία Ποσότητα Ηλεκτρικής Ενέργειας (kWh)</t>
  </si>
  <si>
    <r>
      <t>EcoDrive BUSINESS EL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</si>
  <si>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t>Τιμή ΜΕΤΑ Έκπτωσης Συνέπειας Ημέρας (€/MWh)</t>
  </si>
  <si>
    <t>Τιμή ΜΕΤΑ Έκπτωσης Συνέπειας Νύχτας (€/MWh)</t>
  </si>
  <si>
    <t>Τελική Τιμή ΜΕΤΑ Έκπτωσης Συνέπειας και Επιπρόσθετης Έκπτωσης Νύχτας (€/MWh)</t>
  </si>
  <si>
    <r>
      <t>EcoDrive HOME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</si>
  <si>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Πάγιο (</t>
    </r>
    <r>
      <rPr>
        <b/>
        <sz val="9"/>
        <rFont val="Calibri"/>
        <family val="2"/>
        <charset val="161"/>
      </rPr>
      <t>€/μήνα</t>
    </r>
    <r>
      <rPr>
        <b/>
        <sz val="9"/>
        <rFont val="Calibri"/>
        <family val="2"/>
        <charset val="161"/>
        <scheme val="minor"/>
      </rPr>
      <t>) (Ιανουάριος/Φεβρουάριος / Μάρτιος/Μάιος / Σεπτέμβριος/Οκτώβριος / Νοέμβριος)</t>
    </r>
  </si>
  <si>
    <r>
      <t>Πάγιο (</t>
    </r>
    <r>
      <rPr>
        <b/>
        <sz val="9"/>
        <rFont val="Calibri"/>
        <family val="2"/>
        <charset val="161"/>
      </rPr>
      <t>€/μήνα</t>
    </r>
    <r>
      <rPr>
        <b/>
        <sz val="9"/>
        <rFont val="Calibri"/>
        <family val="2"/>
        <charset val="161"/>
        <scheme val="minor"/>
      </rPr>
      <t>) (Απρίλιος/Ιούνιος / Ιούλιος/Αύγουστος / Δεκέμβριος)</t>
    </r>
  </si>
  <si>
    <t>UP</t>
  </si>
  <si>
    <t>UP Φοιτητικό</t>
  </si>
  <si>
    <t>EcoUP HOME</t>
  </si>
  <si>
    <t>EcoDrive HOME</t>
  </si>
  <si>
    <t>Νυχτερινό 24_7</t>
  </si>
  <si>
    <t>NX 24_7 GOLD</t>
  </si>
  <si>
    <t xml:space="preserve">HOME 1-HOME 1N </t>
  </si>
  <si>
    <t>UP for BUSINESS</t>
  </si>
  <si>
    <t>UP for BUSINESS 2</t>
  </si>
  <si>
    <t>UP 4 BUSINESS 1</t>
  </si>
  <si>
    <t>ONLY BUSINESS</t>
  </si>
  <si>
    <t>EcoDrive Business PL</t>
  </si>
  <si>
    <t>EcoDrive Business EL</t>
  </si>
  <si>
    <t>EcoUP for Business</t>
  </si>
  <si>
    <t>BUSINESS 21</t>
  </si>
  <si>
    <t>BUSINESS 23</t>
  </si>
  <si>
    <t>Generous Home</t>
  </si>
  <si>
    <t>Generous Business S</t>
  </si>
  <si>
    <t>Generous Business L</t>
  </si>
  <si>
    <t>Double Generous Home</t>
  </si>
  <si>
    <t>Double Generous Business S</t>
  </si>
  <si>
    <t>Double Generous Business L</t>
  </si>
  <si>
    <t>Solar Generous Home</t>
  </si>
  <si>
    <t>Simple Generous Home</t>
  </si>
  <si>
    <t>Simple Generous Business Small</t>
  </si>
  <si>
    <t>Protect 4 Home</t>
  </si>
  <si>
    <t>Protect Business S</t>
  </si>
  <si>
    <t>Protect Business L</t>
  </si>
  <si>
    <t>Eco Generous Home</t>
  </si>
  <si>
    <t>Eco Generous Business S</t>
  </si>
  <si>
    <t>Eco Generous Business L</t>
  </si>
  <si>
    <r>
      <t>UP Φοιτητικό: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</si>
  <si>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EcoUP HOME: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</si>
  <si>
    <r>
      <t>EcoUP for Business : ΤΕΛΙΚΗ ΤΙΜΗ ΠΡΟΜΗΘΕΙΑΣ (</t>
    </r>
    <r>
      <rPr>
        <b/>
        <sz val="9"/>
        <color theme="1"/>
        <rFont val="Calibri"/>
        <family val="2"/>
        <charset val="161"/>
      </rPr>
      <t xml:space="preserve">€/MWh)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</si>
</sst>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2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/>
    </xf>
    <xf numFmtId="2" fontId="0" fillId="0" borderId="21" xfId="0" applyNumberFormat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9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3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1" fillId="3" borderId="0" xfId="0" applyNumberFormat="1" applyFont="1" applyFill="1" applyAlignment="1">
      <alignment horizontal="center" vertical="center" wrapText="1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3" fillId="2" borderId="29" xfId="1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3" fillId="2" borderId="8" xfId="1" applyFont="1" applyFill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 vertical="center"/>
    </xf>
    <xf numFmtId="14" fontId="0" fillId="0" borderId="40" xfId="0" applyNumberForma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/>
    </xf>
    <xf numFmtId="2" fontId="0" fillId="0" borderId="38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left"/>
    </xf>
    <xf numFmtId="2" fontId="0" fillId="0" borderId="17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2" fontId="0" fillId="0" borderId="27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left"/>
    </xf>
    <xf numFmtId="2" fontId="0" fillId="0" borderId="24" xfId="0" applyNumberForma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0" fillId="0" borderId="8" xfId="0" applyBorder="1"/>
    <xf numFmtId="0" fontId="3" fillId="2" borderId="4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0" fillId="0" borderId="3" xfId="0" applyBorder="1"/>
  </cellXfs>
  <cellStyles count="2">
    <cellStyle name="Normal" xfId="0" builtinId="0"/>
    <cellStyle name="Normal 2" xfId="1" xr:uid="{DCB5A132-0E22-4F2D-B59A-0070E4CE3498}"/>
  </cellStyles>
  <dxfs count="0"/>
  <tableStyles count="0" defaultTableStyle="TableStyleMedium2" defaultPivotStyle="PivotStyleLight16"/>
  <colors>
    <mruColors>
      <color rgb="FFE7D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1928-C84E-4947-81CB-455C89BE92EC}">
  <sheetPr codeName="Sheet2"/>
  <dimension ref="A1:N36"/>
  <sheetViews>
    <sheetView tabSelected="1" workbookViewId="0">
      <selection activeCell="E13" sqref="E13"/>
    </sheetView>
  </sheetViews>
  <sheetFormatPr defaultRowHeight="14.4" x14ac:dyDescent="0.3"/>
  <cols>
    <col min="1" max="1" width="4" customWidth="1"/>
    <col min="2" max="2" width="41.88671875" style="11" customWidth="1"/>
    <col min="3" max="3" width="12.88671875" customWidth="1"/>
    <col min="4" max="5" width="15" customWidth="1"/>
    <col min="6" max="6" width="11.6640625" customWidth="1"/>
    <col min="10" max="10" width="32.88671875" bestFit="1" customWidth="1"/>
  </cols>
  <sheetData>
    <row r="1" spans="1:14" s="34" customFormat="1" ht="57.6" x14ac:dyDescent="0.3">
      <c r="A1" s="33"/>
      <c r="B1" s="35" t="s">
        <v>60</v>
      </c>
    </row>
    <row r="2" spans="1:14" x14ac:dyDescent="0.3">
      <c r="A2">
        <v>1</v>
      </c>
      <c r="B2" s="11" t="s">
        <v>122</v>
      </c>
    </row>
    <row r="3" spans="1:14" x14ac:dyDescent="0.3">
      <c r="A3">
        <v>2</v>
      </c>
      <c r="B3" s="11" t="s">
        <v>84</v>
      </c>
      <c r="N3" s="11"/>
    </row>
    <row r="4" spans="1:14" x14ac:dyDescent="0.3">
      <c r="A4">
        <v>3</v>
      </c>
      <c r="B4" s="11" t="s">
        <v>123</v>
      </c>
      <c r="N4" s="11"/>
    </row>
    <row r="5" spans="1:14" x14ac:dyDescent="0.3">
      <c r="A5">
        <v>4</v>
      </c>
      <c r="B5" s="11" t="s">
        <v>124</v>
      </c>
      <c r="N5" s="11"/>
    </row>
    <row r="6" spans="1:14" x14ac:dyDescent="0.3">
      <c r="A6">
        <v>5</v>
      </c>
      <c r="B6" s="11" t="s">
        <v>125</v>
      </c>
      <c r="N6" s="11"/>
    </row>
    <row r="7" spans="1:14" x14ac:dyDescent="0.3">
      <c r="A7">
        <v>6</v>
      </c>
      <c r="B7" s="11" t="s">
        <v>57</v>
      </c>
      <c r="N7" s="11"/>
    </row>
    <row r="8" spans="1:14" x14ac:dyDescent="0.3">
      <c r="A8">
        <v>7</v>
      </c>
      <c r="B8" s="11" t="s">
        <v>58</v>
      </c>
      <c r="N8" s="11"/>
    </row>
    <row r="9" spans="1:14" x14ac:dyDescent="0.3">
      <c r="A9">
        <v>8</v>
      </c>
      <c r="B9" s="11" t="s">
        <v>126</v>
      </c>
      <c r="N9" s="11"/>
    </row>
    <row r="10" spans="1:14" x14ac:dyDescent="0.3">
      <c r="A10">
        <v>9</v>
      </c>
      <c r="B10" s="11" t="s">
        <v>127</v>
      </c>
      <c r="N10" s="11"/>
    </row>
    <row r="11" spans="1:14" x14ac:dyDescent="0.3">
      <c r="A11">
        <v>10</v>
      </c>
      <c r="B11" s="11" t="s">
        <v>128</v>
      </c>
      <c r="N11" s="11"/>
    </row>
    <row r="12" spans="1:14" x14ac:dyDescent="0.3">
      <c r="A12">
        <v>11</v>
      </c>
      <c r="B12" s="11" t="s">
        <v>59</v>
      </c>
      <c r="N12" s="11"/>
    </row>
    <row r="13" spans="1:14" x14ac:dyDescent="0.3">
      <c r="A13">
        <v>12</v>
      </c>
      <c r="B13" s="11" t="s">
        <v>129</v>
      </c>
      <c r="N13" s="11"/>
    </row>
    <row r="14" spans="1:14" x14ac:dyDescent="0.3">
      <c r="A14">
        <v>13</v>
      </c>
      <c r="B14" s="11" t="s">
        <v>130</v>
      </c>
      <c r="N14" s="11"/>
    </row>
    <row r="15" spans="1:14" x14ac:dyDescent="0.3">
      <c r="A15">
        <v>14</v>
      </c>
      <c r="B15" s="11" t="s">
        <v>131</v>
      </c>
      <c r="N15" s="11"/>
    </row>
    <row r="16" spans="1:14" x14ac:dyDescent="0.3">
      <c r="A16">
        <v>15</v>
      </c>
      <c r="B16" s="11" t="s">
        <v>132</v>
      </c>
      <c r="N16" s="11"/>
    </row>
    <row r="17" spans="1:14" x14ac:dyDescent="0.3">
      <c r="A17">
        <v>16</v>
      </c>
      <c r="B17" s="11" t="s">
        <v>133</v>
      </c>
      <c r="N17" s="11"/>
    </row>
    <row r="18" spans="1:14" x14ac:dyDescent="0.3">
      <c r="A18">
        <v>17</v>
      </c>
      <c r="B18" s="11" t="s">
        <v>134</v>
      </c>
      <c r="N18" s="11"/>
    </row>
    <row r="19" spans="1:14" x14ac:dyDescent="0.3">
      <c r="A19">
        <v>18</v>
      </c>
      <c r="B19" s="11" t="s">
        <v>135</v>
      </c>
      <c r="N19" s="11"/>
    </row>
    <row r="20" spans="1:14" x14ac:dyDescent="0.3">
      <c r="A20">
        <v>19</v>
      </c>
      <c r="B20" s="11" t="s">
        <v>136</v>
      </c>
      <c r="N20" s="11"/>
    </row>
    <row r="21" spans="1:14" x14ac:dyDescent="0.3">
      <c r="A21">
        <v>20</v>
      </c>
      <c r="B21" s="11" t="s">
        <v>137</v>
      </c>
      <c r="N21" s="11"/>
    </row>
    <row r="22" spans="1:14" x14ac:dyDescent="0.3">
      <c r="A22">
        <v>21</v>
      </c>
      <c r="B22" s="11" t="s">
        <v>138</v>
      </c>
      <c r="N22" s="11"/>
    </row>
    <row r="23" spans="1:14" x14ac:dyDescent="0.3">
      <c r="A23">
        <v>22</v>
      </c>
      <c r="B23" s="11" t="s">
        <v>139</v>
      </c>
      <c r="N23" s="11"/>
    </row>
    <row r="24" spans="1:14" x14ac:dyDescent="0.3">
      <c r="A24">
        <v>23</v>
      </c>
      <c r="B24" s="11" t="s">
        <v>140</v>
      </c>
      <c r="N24" s="11"/>
    </row>
    <row r="25" spans="1:14" x14ac:dyDescent="0.3">
      <c r="A25">
        <v>24</v>
      </c>
      <c r="B25" s="11" t="s">
        <v>141</v>
      </c>
      <c r="N25" s="11"/>
    </row>
    <row r="26" spans="1:14" x14ac:dyDescent="0.3">
      <c r="A26">
        <v>25</v>
      </c>
      <c r="B26" s="11" t="s">
        <v>142</v>
      </c>
      <c r="N26" s="11"/>
    </row>
    <row r="27" spans="1:14" x14ac:dyDescent="0.3">
      <c r="A27">
        <v>26</v>
      </c>
      <c r="B27" s="11" t="s">
        <v>143</v>
      </c>
      <c r="N27" s="11"/>
    </row>
    <row r="28" spans="1:14" x14ac:dyDescent="0.3">
      <c r="A28">
        <v>27</v>
      </c>
      <c r="B28" s="11" t="s">
        <v>144</v>
      </c>
    </row>
    <row r="29" spans="1:14" x14ac:dyDescent="0.3">
      <c r="A29">
        <v>28</v>
      </c>
      <c r="B29" s="11" t="s">
        <v>145</v>
      </c>
    </row>
    <row r="30" spans="1:14" x14ac:dyDescent="0.3">
      <c r="A30">
        <v>29</v>
      </c>
      <c r="B30" s="11" t="s">
        <v>146</v>
      </c>
    </row>
    <row r="31" spans="1:14" x14ac:dyDescent="0.3">
      <c r="A31">
        <v>30</v>
      </c>
      <c r="B31" s="11" t="s">
        <v>147</v>
      </c>
    </row>
    <row r="32" spans="1:14" x14ac:dyDescent="0.3">
      <c r="A32">
        <v>31</v>
      </c>
      <c r="B32" s="11" t="s">
        <v>148</v>
      </c>
    </row>
    <row r="33" spans="1:2" x14ac:dyDescent="0.3">
      <c r="A33">
        <v>32</v>
      </c>
      <c r="B33" s="11" t="s">
        <v>149</v>
      </c>
    </row>
    <row r="34" spans="1:2" x14ac:dyDescent="0.3">
      <c r="A34">
        <v>33</v>
      </c>
      <c r="B34" s="11" t="s">
        <v>150</v>
      </c>
    </row>
    <row r="35" spans="1:2" x14ac:dyDescent="0.3">
      <c r="A35">
        <v>34</v>
      </c>
      <c r="B35" s="11" t="s">
        <v>151</v>
      </c>
    </row>
    <row r="36" spans="1:2" x14ac:dyDescent="0.3">
      <c r="A36">
        <v>35</v>
      </c>
      <c r="B36" s="11" t="s">
        <v>152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565E-D49C-4D2E-A3B4-69A97FAB1F42}">
  <sheetPr codeName="Sheet11"/>
  <dimension ref="A1:L28"/>
  <sheetViews>
    <sheetView showGridLines="0" workbookViewId="0">
      <selection activeCell="F3" sqref="F3:F21"/>
    </sheetView>
  </sheetViews>
  <sheetFormatPr defaultRowHeight="14.4" x14ac:dyDescent="0.3"/>
  <cols>
    <col min="1" max="1" width="4" customWidth="1"/>
    <col min="2" max="2" width="17.88671875" bestFit="1" customWidth="1"/>
    <col min="4" max="4" width="12.88671875" customWidth="1"/>
    <col min="5" max="5" width="11.88671875" customWidth="1"/>
    <col min="6" max="6" width="11.6640625" customWidth="1"/>
    <col min="8" max="8" width="32.88671875" bestFit="1" customWidth="1"/>
  </cols>
  <sheetData>
    <row r="1" spans="1:12" ht="15" thickBot="1" x14ac:dyDescent="0.35">
      <c r="B1" s="66" t="s">
        <v>67</v>
      </c>
      <c r="C1" s="67"/>
      <c r="D1" s="67"/>
      <c r="E1" s="67"/>
      <c r="F1" s="67"/>
    </row>
    <row r="2" spans="1:12" ht="76.5" customHeight="1" thickBot="1" x14ac:dyDescent="0.35">
      <c r="A2" s="11"/>
      <c r="B2" s="19" t="s">
        <v>21</v>
      </c>
      <c r="C2" s="10" t="s">
        <v>0</v>
      </c>
      <c r="D2" s="13" t="s">
        <v>66</v>
      </c>
      <c r="E2" s="27" t="s">
        <v>23</v>
      </c>
      <c r="F2" s="20" t="s">
        <v>22</v>
      </c>
    </row>
    <row r="3" spans="1:12" x14ac:dyDescent="0.3">
      <c r="A3" s="11"/>
      <c r="B3" s="21" t="s">
        <v>2</v>
      </c>
      <c r="C3" s="22">
        <v>2.25</v>
      </c>
      <c r="D3" s="22">
        <v>65.900000000000006</v>
      </c>
      <c r="E3" s="22">
        <v>22.422966129032318</v>
      </c>
      <c r="F3" s="58">
        <v>88.322966129032324</v>
      </c>
      <c r="G3" s="28"/>
      <c r="L3" s="11"/>
    </row>
    <row r="4" spans="1:12" x14ac:dyDescent="0.3">
      <c r="A4" s="11"/>
      <c r="B4" s="23" t="s">
        <v>3</v>
      </c>
      <c r="C4" s="15">
        <v>2.25</v>
      </c>
      <c r="D4" s="14">
        <v>65.900000000000006</v>
      </c>
      <c r="E4" s="14">
        <v>19.92281309523807</v>
      </c>
      <c r="F4" s="29">
        <v>85.822813095238075</v>
      </c>
      <c r="L4" s="11"/>
    </row>
    <row r="5" spans="1:12" x14ac:dyDescent="0.3">
      <c r="A5" s="11"/>
      <c r="B5" s="24" t="s">
        <v>4</v>
      </c>
      <c r="C5" s="17">
        <v>2.25</v>
      </c>
      <c r="D5" s="14">
        <v>65.900000000000006</v>
      </c>
      <c r="E5" s="14">
        <v>28.363446029609662</v>
      </c>
      <c r="F5" s="29">
        <v>94.263446029609668</v>
      </c>
      <c r="L5" s="11"/>
    </row>
    <row r="6" spans="1:12" x14ac:dyDescent="0.3">
      <c r="A6" s="11"/>
      <c r="B6" s="23" t="s">
        <v>5</v>
      </c>
      <c r="C6" s="15">
        <v>2.25</v>
      </c>
      <c r="D6" s="14">
        <v>65.900000000000006</v>
      </c>
      <c r="E6" s="14">
        <v>35.93330111111112</v>
      </c>
      <c r="F6" s="29">
        <v>101.83330111111113</v>
      </c>
      <c r="L6" s="11"/>
    </row>
    <row r="7" spans="1:12" x14ac:dyDescent="0.3">
      <c r="A7" s="11"/>
      <c r="B7" s="23" t="s">
        <v>6</v>
      </c>
      <c r="C7" s="15">
        <v>2.25</v>
      </c>
      <c r="D7" s="14">
        <v>65.900000000000006</v>
      </c>
      <c r="E7" s="14">
        <v>34.762310215053844</v>
      </c>
      <c r="F7" s="29">
        <v>100.66231021505385</v>
      </c>
      <c r="L7" s="11"/>
    </row>
    <row r="8" spans="1:12" x14ac:dyDescent="0.3">
      <c r="A8" s="11"/>
      <c r="B8" s="23" t="s">
        <v>11</v>
      </c>
      <c r="C8" s="17">
        <v>2.25</v>
      </c>
      <c r="D8" s="17">
        <v>65.900000000000006</v>
      </c>
      <c r="E8" s="14">
        <v>58.324620000000024</v>
      </c>
      <c r="F8" s="29">
        <v>124.22462000000003</v>
      </c>
      <c r="L8" s="11"/>
    </row>
    <row r="9" spans="1:12" x14ac:dyDescent="0.3">
      <c r="A9" s="11"/>
      <c r="B9" s="23" t="s">
        <v>12</v>
      </c>
      <c r="C9" s="17">
        <v>2.25</v>
      </c>
      <c r="D9" s="17">
        <v>65.900000000000006</v>
      </c>
      <c r="E9" s="17">
        <v>79.656227956989255</v>
      </c>
      <c r="F9" s="29">
        <v>145.55622795698926</v>
      </c>
      <c r="L9" s="11"/>
    </row>
    <row r="10" spans="1:12" x14ac:dyDescent="0.3">
      <c r="A10" s="11"/>
      <c r="B10" s="23" t="s">
        <v>13</v>
      </c>
      <c r="C10" s="17">
        <v>2.25</v>
      </c>
      <c r="D10" s="17">
        <v>65.900000000000006</v>
      </c>
      <c r="E10" s="17">
        <v>102.6921440860217</v>
      </c>
      <c r="F10" s="29">
        <v>168.5921440860217</v>
      </c>
      <c r="L10" s="11"/>
    </row>
    <row r="11" spans="1:12" x14ac:dyDescent="0.3">
      <c r="A11" s="11"/>
      <c r="B11" s="24" t="s">
        <v>7</v>
      </c>
      <c r="C11" s="17">
        <v>2.25</v>
      </c>
      <c r="D11" s="17">
        <v>65.900000000000006</v>
      </c>
      <c r="E11" s="17">
        <v>129.91670138888895</v>
      </c>
      <c r="F11" s="29">
        <v>195.81670138888896</v>
      </c>
      <c r="L11" s="11"/>
    </row>
    <row r="12" spans="1:12" x14ac:dyDescent="0.3">
      <c r="A12" s="11"/>
      <c r="B12" s="23" t="s">
        <v>8</v>
      </c>
      <c r="C12" s="17">
        <v>2.25</v>
      </c>
      <c r="D12" s="17">
        <v>65.900000000000006</v>
      </c>
      <c r="E12" s="17">
        <v>209.40365771812083</v>
      </c>
      <c r="F12" s="29">
        <v>275.3036577181208</v>
      </c>
      <c r="L12" s="11"/>
    </row>
    <row r="13" spans="1:12" x14ac:dyDescent="0.3">
      <c r="A13" s="11"/>
      <c r="B13" s="23" t="s">
        <v>9</v>
      </c>
      <c r="C13" s="17">
        <v>2.25</v>
      </c>
      <c r="D13" s="17">
        <v>65.900000000000006</v>
      </c>
      <c r="E13" s="17">
        <v>247.59366319444422</v>
      </c>
      <c r="F13" s="29">
        <v>313.49366319444425</v>
      </c>
      <c r="L13" s="11"/>
    </row>
    <row r="14" spans="1:12" x14ac:dyDescent="0.3">
      <c r="A14" s="11"/>
      <c r="B14" s="23" t="s">
        <v>10</v>
      </c>
      <c r="C14" s="17">
        <v>2.25</v>
      </c>
      <c r="D14" s="17">
        <v>65.900000000000006</v>
      </c>
      <c r="E14" s="17">
        <v>255.72945228494643</v>
      </c>
      <c r="F14" s="29">
        <v>321.62945228494641</v>
      </c>
      <c r="L14" s="11"/>
    </row>
    <row r="15" spans="1:12" x14ac:dyDescent="0.3">
      <c r="A15" s="11"/>
      <c r="B15" s="23" t="s">
        <v>14</v>
      </c>
      <c r="C15" s="17">
        <v>2.25</v>
      </c>
      <c r="D15" s="17">
        <v>65.900000000000006</v>
      </c>
      <c r="E15" s="17">
        <v>245.62483198924747</v>
      </c>
      <c r="F15" s="29">
        <v>311.52483198924745</v>
      </c>
      <c r="L15" s="11"/>
    </row>
    <row r="16" spans="1:12" x14ac:dyDescent="0.3">
      <c r="A16" s="11"/>
      <c r="B16" s="23" t="s">
        <v>15</v>
      </c>
      <c r="C16" s="17">
        <v>2.25</v>
      </c>
      <c r="D16" s="17">
        <v>65.900000000000006</v>
      </c>
      <c r="E16" s="17">
        <v>226.14103422619024</v>
      </c>
      <c r="F16" s="29">
        <v>292.04103422619028</v>
      </c>
      <c r="L16" s="11"/>
    </row>
    <row r="17" spans="1:12" x14ac:dyDescent="0.3">
      <c r="A17" s="11"/>
      <c r="B17" s="23" t="s">
        <v>16</v>
      </c>
      <c r="C17" s="17">
        <v>2.25</v>
      </c>
      <c r="D17" s="17">
        <v>65.900000000000006</v>
      </c>
      <c r="E17" s="17">
        <v>302.34650067294723</v>
      </c>
      <c r="F17" s="29">
        <v>368.24650067294726</v>
      </c>
      <c r="L17" s="11"/>
    </row>
    <row r="18" spans="1:12" x14ac:dyDescent="0.3">
      <c r="A18" s="11"/>
      <c r="B18" s="23" t="s">
        <v>17</v>
      </c>
      <c r="C18" s="17">
        <v>2.25</v>
      </c>
      <c r="D18" s="17">
        <v>65.900000000000006</v>
      </c>
      <c r="E18" s="17">
        <v>269.74864583333294</v>
      </c>
      <c r="F18" s="29">
        <v>335.64864583333292</v>
      </c>
      <c r="L18" s="11"/>
    </row>
    <row r="19" spans="1:12" x14ac:dyDescent="0.3">
      <c r="A19" s="11"/>
      <c r="B19" s="23" t="s">
        <v>18</v>
      </c>
      <c r="C19" s="17">
        <v>2.25</v>
      </c>
      <c r="D19" s="17">
        <v>65.900000000000006</v>
      </c>
      <c r="E19" s="17">
        <v>245.08955483870994</v>
      </c>
      <c r="F19" s="29">
        <v>310.98955483870998</v>
      </c>
      <c r="L19" s="11"/>
    </row>
    <row r="20" spans="1:12" x14ac:dyDescent="0.3">
      <c r="A20" s="11"/>
      <c r="B20" s="23" t="s">
        <v>19</v>
      </c>
      <c r="C20" s="17">
        <v>2.25</v>
      </c>
      <c r="D20" s="17">
        <v>65.900000000000006</v>
      </c>
      <c r="E20" s="17">
        <v>264.52198500000031</v>
      </c>
      <c r="F20" s="29">
        <v>330.42198500000029</v>
      </c>
      <c r="L20" s="11"/>
    </row>
    <row r="21" spans="1:12" ht="15" thickBot="1" x14ac:dyDescent="0.35">
      <c r="A21" s="11"/>
      <c r="B21" s="25" t="s">
        <v>20</v>
      </c>
      <c r="C21" s="26">
        <v>2.25</v>
      </c>
      <c r="D21" s="26">
        <v>65.900000000000006</v>
      </c>
      <c r="E21" s="26">
        <v>387.55457096774182</v>
      </c>
      <c r="F21" s="59">
        <v>453.4545709677418</v>
      </c>
      <c r="L21" s="11"/>
    </row>
    <row r="22" spans="1:12" x14ac:dyDescent="0.3">
      <c r="A22" s="11"/>
      <c r="L22" s="11"/>
    </row>
    <row r="23" spans="1:12" x14ac:dyDescent="0.3">
      <c r="A23" s="11"/>
      <c r="L23" s="11"/>
    </row>
    <row r="24" spans="1:12" x14ac:dyDescent="0.3">
      <c r="A24" s="11"/>
      <c r="L24" s="11"/>
    </row>
    <row r="25" spans="1:12" x14ac:dyDescent="0.3">
      <c r="A25" s="11"/>
      <c r="L25" s="11"/>
    </row>
    <row r="26" spans="1:12" x14ac:dyDescent="0.3">
      <c r="A26" s="11"/>
      <c r="L26" s="11"/>
    </row>
    <row r="27" spans="1:12" x14ac:dyDescent="0.3">
      <c r="A27" s="11"/>
      <c r="L27" s="11"/>
    </row>
    <row r="28" spans="1:12" x14ac:dyDescent="0.3">
      <c r="A28" s="11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49CB-5E37-488B-8E3A-B91D5D4AE77A}">
  <sheetPr codeName="Sheet12"/>
  <dimension ref="A1:O28"/>
  <sheetViews>
    <sheetView showGridLines="0" workbookViewId="0">
      <selection activeCell="J5" sqref="J5"/>
    </sheetView>
  </sheetViews>
  <sheetFormatPr defaultRowHeight="14.4" x14ac:dyDescent="0.3"/>
  <cols>
    <col min="1" max="1" width="4" customWidth="1"/>
    <col min="2" max="2" width="17.88671875" bestFit="1" customWidth="1"/>
    <col min="3" max="3" width="10.44140625" customWidth="1"/>
    <col min="4" max="6" width="12.88671875" customWidth="1"/>
    <col min="7" max="7" width="11.88671875" customWidth="1"/>
    <col min="8" max="8" width="13.6640625" customWidth="1"/>
    <col min="9" max="9" width="15" customWidth="1"/>
    <col min="10" max="10" width="11" customWidth="1"/>
    <col min="11" max="11" width="32.88671875" bestFit="1" customWidth="1"/>
  </cols>
  <sheetData>
    <row r="1" spans="1:15" ht="15" thickBot="1" x14ac:dyDescent="0.35">
      <c r="B1" s="66" t="s">
        <v>77</v>
      </c>
      <c r="C1" s="67"/>
      <c r="D1" s="67"/>
      <c r="E1" s="67"/>
      <c r="F1" s="67"/>
      <c r="G1" s="67"/>
      <c r="H1" s="67"/>
      <c r="I1" s="67"/>
    </row>
    <row r="2" spans="1:15" ht="128.69999999999999" customHeight="1" thickBot="1" x14ac:dyDescent="0.35">
      <c r="A2" s="11"/>
      <c r="B2" s="18" t="s">
        <v>21</v>
      </c>
      <c r="C2" s="10" t="s">
        <v>0</v>
      </c>
      <c r="D2" s="13" t="s">
        <v>79</v>
      </c>
      <c r="E2" s="18" t="s">
        <v>78</v>
      </c>
      <c r="F2" s="18" t="s">
        <v>68</v>
      </c>
      <c r="G2" s="20" t="s">
        <v>23</v>
      </c>
      <c r="H2" s="18" t="s">
        <v>89</v>
      </c>
      <c r="I2" s="40" t="s">
        <v>90</v>
      </c>
      <c r="J2" s="40" t="s">
        <v>91</v>
      </c>
    </row>
    <row r="3" spans="1:15" x14ac:dyDescent="0.3">
      <c r="A3" s="11"/>
      <c r="B3" s="21" t="s">
        <v>2</v>
      </c>
      <c r="C3" s="22">
        <v>0</v>
      </c>
      <c r="D3" s="22">
        <v>85</v>
      </c>
      <c r="E3" s="22">
        <v>92</v>
      </c>
      <c r="F3" s="22">
        <v>66.099999999999994</v>
      </c>
      <c r="G3" s="22">
        <v>22.422966129032318</v>
      </c>
      <c r="H3" s="41">
        <f t="shared" ref="H3:H21" si="0">D3+G3</f>
        <v>107.42296612903232</v>
      </c>
      <c r="I3" s="22">
        <f t="shared" ref="I3:I21" si="1">E3+G3</f>
        <v>114.42296612903232</v>
      </c>
      <c r="J3" s="39">
        <f t="shared" ref="J3:J21" si="2">F3+G3</f>
        <v>88.522966129032312</v>
      </c>
      <c r="O3" s="11"/>
    </row>
    <row r="4" spans="1:15" x14ac:dyDescent="0.3">
      <c r="A4" s="11"/>
      <c r="B4" s="23" t="s">
        <v>3</v>
      </c>
      <c r="C4" s="15">
        <v>0</v>
      </c>
      <c r="D4" s="15">
        <v>85</v>
      </c>
      <c r="E4" s="15">
        <v>92</v>
      </c>
      <c r="F4" s="15">
        <v>66.099999999999994</v>
      </c>
      <c r="G4" s="15">
        <v>19.92281309523807</v>
      </c>
      <c r="H4" s="17">
        <f t="shared" si="0"/>
        <v>104.92281309523807</v>
      </c>
      <c r="I4" s="15">
        <f t="shared" si="1"/>
        <v>111.92281309523807</v>
      </c>
      <c r="J4" s="31">
        <f t="shared" si="2"/>
        <v>86.022813095238064</v>
      </c>
      <c r="O4" s="11"/>
    </row>
    <row r="5" spans="1:15" x14ac:dyDescent="0.3">
      <c r="A5" s="11"/>
      <c r="B5" s="24" t="s">
        <v>4</v>
      </c>
      <c r="C5" s="15">
        <v>0</v>
      </c>
      <c r="D5" s="15">
        <v>85</v>
      </c>
      <c r="E5" s="15">
        <v>92</v>
      </c>
      <c r="F5" s="15">
        <v>66.099999999999994</v>
      </c>
      <c r="G5" s="15">
        <v>28.363446029609662</v>
      </c>
      <c r="H5" s="17">
        <f t="shared" si="0"/>
        <v>113.36344602960966</v>
      </c>
      <c r="I5" s="15">
        <f t="shared" si="1"/>
        <v>120.36344602960966</v>
      </c>
      <c r="J5" s="31">
        <f t="shared" si="2"/>
        <v>94.463446029609656</v>
      </c>
      <c r="O5" s="11"/>
    </row>
    <row r="6" spans="1:15" x14ac:dyDescent="0.3">
      <c r="A6" s="11"/>
      <c r="B6" s="23" t="s">
        <v>5</v>
      </c>
      <c r="C6" s="15">
        <v>0</v>
      </c>
      <c r="D6" s="15">
        <v>85</v>
      </c>
      <c r="E6" s="15">
        <v>92</v>
      </c>
      <c r="F6" s="15">
        <v>66.099999999999994</v>
      </c>
      <c r="G6" s="15">
        <v>35.93330111111112</v>
      </c>
      <c r="H6" s="17">
        <f t="shared" si="0"/>
        <v>120.93330111111112</v>
      </c>
      <c r="I6" s="15">
        <f t="shared" si="1"/>
        <v>127.93330111111112</v>
      </c>
      <c r="J6" s="31">
        <f t="shared" si="2"/>
        <v>102.03330111111111</v>
      </c>
      <c r="O6" s="11"/>
    </row>
    <row r="7" spans="1:15" x14ac:dyDescent="0.3">
      <c r="A7" s="11"/>
      <c r="B7" s="23" t="s">
        <v>6</v>
      </c>
      <c r="C7" s="15">
        <v>0</v>
      </c>
      <c r="D7" s="15">
        <v>85</v>
      </c>
      <c r="E7" s="15">
        <v>92</v>
      </c>
      <c r="F7" s="15">
        <v>66.099999999999994</v>
      </c>
      <c r="G7" s="15">
        <v>34.762310215053844</v>
      </c>
      <c r="H7" s="17">
        <f t="shared" si="0"/>
        <v>119.76231021505384</v>
      </c>
      <c r="I7" s="15">
        <f t="shared" si="1"/>
        <v>126.76231021505384</v>
      </c>
      <c r="J7" s="31">
        <f t="shared" si="2"/>
        <v>100.86231021505384</v>
      </c>
      <c r="O7" s="11"/>
    </row>
    <row r="8" spans="1:15" x14ac:dyDescent="0.3">
      <c r="A8" s="11"/>
      <c r="B8" s="23" t="s">
        <v>11</v>
      </c>
      <c r="C8" s="15">
        <v>0</v>
      </c>
      <c r="D8" s="17">
        <v>85</v>
      </c>
      <c r="E8" s="17">
        <v>92</v>
      </c>
      <c r="F8" s="17">
        <v>66.099999999999994</v>
      </c>
      <c r="G8" s="15">
        <v>58.324620000000024</v>
      </c>
      <c r="H8" s="17">
        <f t="shared" si="0"/>
        <v>143.32462000000004</v>
      </c>
      <c r="I8" s="15">
        <f t="shared" si="1"/>
        <v>150.32462000000004</v>
      </c>
      <c r="J8" s="31">
        <f t="shared" si="2"/>
        <v>124.42462000000002</v>
      </c>
      <c r="O8" s="11"/>
    </row>
    <row r="9" spans="1:15" x14ac:dyDescent="0.3">
      <c r="A9" s="11"/>
      <c r="B9" s="23" t="s">
        <v>12</v>
      </c>
      <c r="C9" s="15">
        <v>0</v>
      </c>
      <c r="D9" s="17">
        <v>85</v>
      </c>
      <c r="E9" s="17">
        <v>92</v>
      </c>
      <c r="F9" s="17">
        <v>66.099999999999994</v>
      </c>
      <c r="G9" s="17">
        <v>79.656227956989255</v>
      </c>
      <c r="H9" s="17">
        <f t="shared" si="0"/>
        <v>164.65622795698926</v>
      </c>
      <c r="I9" s="15">
        <f t="shared" si="1"/>
        <v>171.65622795698926</v>
      </c>
      <c r="J9" s="31">
        <f t="shared" si="2"/>
        <v>145.75622795698925</v>
      </c>
      <c r="O9" s="11"/>
    </row>
    <row r="10" spans="1:15" x14ac:dyDescent="0.3">
      <c r="A10" s="11"/>
      <c r="B10" s="23" t="s">
        <v>13</v>
      </c>
      <c r="C10" s="15">
        <v>0</v>
      </c>
      <c r="D10" s="17">
        <v>85</v>
      </c>
      <c r="E10" s="17">
        <v>92</v>
      </c>
      <c r="F10" s="17">
        <v>66.099999999999994</v>
      </c>
      <c r="G10" s="17">
        <v>102.6921440860217</v>
      </c>
      <c r="H10" s="17">
        <f t="shared" si="0"/>
        <v>187.6921440860217</v>
      </c>
      <c r="I10" s="15">
        <f t="shared" si="1"/>
        <v>194.6921440860217</v>
      </c>
      <c r="J10" s="31">
        <f t="shared" si="2"/>
        <v>168.79214408602169</v>
      </c>
      <c r="O10" s="11"/>
    </row>
    <row r="11" spans="1:15" x14ac:dyDescent="0.3">
      <c r="A11" s="11"/>
      <c r="B11" s="24" t="s">
        <v>7</v>
      </c>
      <c r="C11" s="15">
        <v>0</v>
      </c>
      <c r="D11" s="17">
        <v>85</v>
      </c>
      <c r="E11" s="17">
        <v>92</v>
      </c>
      <c r="F11" s="17">
        <v>66.099999999999994</v>
      </c>
      <c r="G11" s="17">
        <v>129.91670138888895</v>
      </c>
      <c r="H11" s="17">
        <f t="shared" si="0"/>
        <v>214.91670138888895</v>
      </c>
      <c r="I11" s="15">
        <f t="shared" si="1"/>
        <v>221.91670138888895</v>
      </c>
      <c r="J11" s="31">
        <f t="shared" si="2"/>
        <v>196.01670138888895</v>
      </c>
      <c r="O11" s="11"/>
    </row>
    <row r="12" spans="1:15" x14ac:dyDescent="0.3">
      <c r="A12" s="11"/>
      <c r="B12" s="23" t="s">
        <v>8</v>
      </c>
      <c r="C12" s="15">
        <v>0</v>
      </c>
      <c r="D12" s="17">
        <v>85</v>
      </c>
      <c r="E12" s="17">
        <v>92</v>
      </c>
      <c r="F12" s="17">
        <v>66.099999999999994</v>
      </c>
      <c r="G12" s="17">
        <v>209.40365771812083</v>
      </c>
      <c r="H12" s="17">
        <f t="shared" si="0"/>
        <v>294.40365771812083</v>
      </c>
      <c r="I12" s="15">
        <f t="shared" si="1"/>
        <v>301.40365771812083</v>
      </c>
      <c r="J12" s="31">
        <f t="shared" si="2"/>
        <v>275.50365771812085</v>
      </c>
      <c r="O12" s="11"/>
    </row>
    <row r="13" spans="1:15" x14ac:dyDescent="0.3">
      <c r="A13" s="11"/>
      <c r="B13" s="23" t="s">
        <v>9</v>
      </c>
      <c r="C13" s="15">
        <v>0</v>
      </c>
      <c r="D13" s="17">
        <v>85</v>
      </c>
      <c r="E13" s="17">
        <v>92</v>
      </c>
      <c r="F13" s="17">
        <v>66.099999999999994</v>
      </c>
      <c r="G13" s="17">
        <v>247.59366319444422</v>
      </c>
      <c r="H13" s="17">
        <f t="shared" si="0"/>
        <v>332.59366319444422</v>
      </c>
      <c r="I13" s="15">
        <f t="shared" si="1"/>
        <v>339.59366319444422</v>
      </c>
      <c r="J13" s="31">
        <f t="shared" si="2"/>
        <v>313.69366319444418</v>
      </c>
      <c r="O13" s="11"/>
    </row>
    <row r="14" spans="1:15" x14ac:dyDescent="0.3">
      <c r="A14" s="11"/>
      <c r="B14" s="23" t="s">
        <v>10</v>
      </c>
      <c r="C14" s="15">
        <v>0</v>
      </c>
      <c r="D14" s="17">
        <v>85</v>
      </c>
      <c r="E14" s="17">
        <v>92</v>
      </c>
      <c r="F14" s="17">
        <v>66.099999999999994</v>
      </c>
      <c r="G14" s="17">
        <v>255.72945228494643</v>
      </c>
      <c r="H14" s="17">
        <f t="shared" si="0"/>
        <v>340.72945228494643</v>
      </c>
      <c r="I14" s="15">
        <f t="shared" si="1"/>
        <v>347.72945228494643</v>
      </c>
      <c r="J14" s="31">
        <f t="shared" si="2"/>
        <v>321.82945228494646</v>
      </c>
      <c r="O14" s="11"/>
    </row>
    <row r="15" spans="1:15" x14ac:dyDescent="0.3">
      <c r="A15" s="11"/>
      <c r="B15" s="23" t="s">
        <v>14</v>
      </c>
      <c r="C15" s="15">
        <v>0</v>
      </c>
      <c r="D15" s="17">
        <v>85</v>
      </c>
      <c r="E15" s="17">
        <v>92</v>
      </c>
      <c r="F15" s="17">
        <v>66.099999999999994</v>
      </c>
      <c r="G15" s="17">
        <v>245.62483198924747</v>
      </c>
      <c r="H15" s="17">
        <f t="shared" si="0"/>
        <v>330.62483198924747</v>
      </c>
      <c r="I15" s="15">
        <f t="shared" si="1"/>
        <v>337.62483198924747</v>
      </c>
      <c r="J15" s="31">
        <f t="shared" si="2"/>
        <v>311.72483198924749</v>
      </c>
      <c r="O15" s="11"/>
    </row>
    <row r="16" spans="1:15" x14ac:dyDescent="0.3">
      <c r="A16" s="11"/>
      <c r="B16" s="23" t="s">
        <v>15</v>
      </c>
      <c r="C16" s="15">
        <v>0</v>
      </c>
      <c r="D16" s="17">
        <v>85</v>
      </c>
      <c r="E16" s="17">
        <v>92</v>
      </c>
      <c r="F16" s="17">
        <v>66.099999999999994</v>
      </c>
      <c r="G16" s="17">
        <v>226.14103422619024</v>
      </c>
      <c r="H16" s="17">
        <f t="shared" si="0"/>
        <v>311.14103422619024</v>
      </c>
      <c r="I16" s="15">
        <f t="shared" si="1"/>
        <v>318.14103422619024</v>
      </c>
      <c r="J16" s="31">
        <f t="shared" si="2"/>
        <v>292.24103422619021</v>
      </c>
      <c r="O16" s="11"/>
    </row>
    <row r="17" spans="1:15" x14ac:dyDescent="0.3">
      <c r="A17" s="11"/>
      <c r="B17" s="23" t="s">
        <v>16</v>
      </c>
      <c r="C17" s="15">
        <v>0</v>
      </c>
      <c r="D17" s="17">
        <v>85</v>
      </c>
      <c r="E17" s="17">
        <v>92</v>
      </c>
      <c r="F17" s="17">
        <v>66.099999999999994</v>
      </c>
      <c r="G17" s="17">
        <v>302.34650067294723</v>
      </c>
      <c r="H17" s="17">
        <f t="shared" si="0"/>
        <v>387.34650067294723</v>
      </c>
      <c r="I17" s="15">
        <f t="shared" si="1"/>
        <v>394.34650067294723</v>
      </c>
      <c r="J17" s="31">
        <f t="shared" si="2"/>
        <v>368.4465006729472</v>
      </c>
      <c r="O17" s="11"/>
    </row>
    <row r="18" spans="1:15" x14ac:dyDescent="0.3">
      <c r="A18" s="11"/>
      <c r="B18" s="23" t="s">
        <v>17</v>
      </c>
      <c r="C18" s="15">
        <v>0</v>
      </c>
      <c r="D18" s="17">
        <v>85</v>
      </c>
      <c r="E18" s="17">
        <v>92</v>
      </c>
      <c r="F18" s="17">
        <v>66.099999999999994</v>
      </c>
      <c r="G18" s="17">
        <v>269.74864583333294</v>
      </c>
      <c r="H18" s="17">
        <f t="shared" si="0"/>
        <v>354.74864583333294</v>
      </c>
      <c r="I18" s="15">
        <f t="shared" si="1"/>
        <v>361.74864583333294</v>
      </c>
      <c r="J18" s="31">
        <f t="shared" si="2"/>
        <v>335.84864583333297</v>
      </c>
      <c r="O18" s="11"/>
    </row>
    <row r="19" spans="1:15" x14ac:dyDescent="0.3">
      <c r="A19" s="11"/>
      <c r="B19" s="23" t="s">
        <v>18</v>
      </c>
      <c r="C19" s="15">
        <v>0</v>
      </c>
      <c r="D19" s="17">
        <v>85</v>
      </c>
      <c r="E19" s="17">
        <v>92</v>
      </c>
      <c r="F19" s="17">
        <v>66.099999999999994</v>
      </c>
      <c r="G19" s="17">
        <v>245.08955483870994</v>
      </c>
      <c r="H19" s="17">
        <f t="shared" si="0"/>
        <v>330.08955483870994</v>
      </c>
      <c r="I19" s="15">
        <f t="shared" si="1"/>
        <v>337.08955483870994</v>
      </c>
      <c r="J19" s="31">
        <f t="shared" si="2"/>
        <v>311.18955483870991</v>
      </c>
      <c r="O19" s="11"/>
    </row>
    <row r="20" spans="1:15" x14ac:dyDescent="0.3">
      <c r="A20" s="11"/>
      <c r="B20" s="23" t="s">
        <v>19</v>
      </c>
      <c r="C20" s="15">
        <v>0</v>
      </c>
      <c r="D20" s="17">
        <v>85</v>
      </c>
      <c r="E20" s="17">
        <v>92</v>
      </c>
      <c r="F20" s="17">
        <v>66.099999999999994</v>
      </c>
      <c r="G20" s="17">
        <v>264.52198500000031</v>
      </c>
      <c r="H20" s="17">
        <f t="shared" si="0"/>
        <v>349.52198500000031</v>
      </c>
      <c r="I20" s="15">
        <f t="shared" si="1"/>
        <v>356.52198500000031</v>
      </c>
      <c r="J20" s="31">
        <f t="shared" si="2"/>
        <v>330.62198500000034</v>
      </c>
      <c r="O20" s="11"/>
    </row>
    <row r="21" spans="1:15" ht="15" thickBot="1" x14ac:dyDescent="0.35">
      <c r="A21" s="11"/>
      <c r="B21" s="25" t="s">
        <v>20</v>
      </c>
      <c r="C21" s="26">
        <v>0</v>
      </c>
      <c r="D21" s="26">
        <v>85</v>
      </c>
      <c r="E21" s="26">
        <v>92</v>
      </c>
      <c r="F21" s="26">
        <v>66.099999999999994</v>
      </c>
      <c r="G21" s="26">
        <v>387.55457096774182</v>
      </c>
      <c r="H21" s="26">
        <f t="shared" si="0"/>
        <v>472.55457096774182</v>
      </c>
      <c r="I21" s="42">
        <f t="shared" si="1"/>
        <v>479.55457096774182</v>
      </c>
      <c r="J21" s="32">
        <f t="shared" si="2"/>
        <v>453.65457096774185</v>
      </c>
      <c r="O21" s="11"/>
    </row>
    <row r="22" spans="1:15" x14ac:dyDescent="0.3">
      <c r="A22" s="11"/>
      <c r="O22" s="11"/>
    </row>
    <row r="23" spans="1:15" x14ac:dyDescent="0.3">
      <c r="A23" s="11"/>
      <c r="O23" s="11"/>
    </row>
    <row r="24" spans="1:15" x14ac:dyDescent="0.3">
      <c r="A24" s="11"/>
      <c r="O24" s="11"/>
    </row>
    <row r="25" spans="1:15" x14ac:dyDescent="0.3">
      <c r="A25" s="11"/>
      <c r="O25" s="11"/>
    </row>
    <row r="26" spans="1:15" x14ac:dyDescent="0.3">
      <c r="A26" s="11"/>
      <c r="O26" s="11"/>
    </row>
    <row r="27" spans="1:15" x14ac:dyDescent="0.3">
      <c r="A27" s="11"/>
      <c r="O27" s="11"/>
    </row>
    <row r="28" spans="1:15" x14ac:dyDescent="0.3">
      <c r="A28" s="11"/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F75B-1AB0-41E8-82E2-9BA9B0BAC18A}">
  <sheetPr codeName="Sheet13"/>
  <dimension ref="A1:R28"/>
  <sheetViews>
    <sheetView showGridLines="0" workbookViewId="0">
      <selection activeCell="L9" sqref="L9"/>
    </sheetView>
  </sheetViews>
  <sheetFormatPr defaultRowHeight="14.4" x14ac:dyDescent="0.3"/>
  <cols>
    <col min="1" max="1" width="4" customWidth="1"/>
    <col min="2" max="2" width="17.88671875" bestFit="1" customWidth="1"/>
    <col min="3" max="9" width="12.88671875" customWidth="1"/>
    <col min="10" max="10" width="11.6640625" customWidth="1"/>
    <col min="11" max="11" width="15" customWidth="1"/>
    <col min="12" max="12" width="14.6640625" bestFit="1" customWidth="1"/>
    <col min="13" max="14" width="15" customWidth="1"/>
  </cols>
  <sheetData>
    <row r="1" spans="1:18" ht="15.75" customHeight="1" thickBot="1" x14ac:dyDescent="0.35">
      <c r="B1" s="72" t="s">
        <v>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8" ht="120.6" thickBot="1" x14ac:dyDescent="0.35">
      <c r="A2" s="11"/>
      <c r="B2" s="27" t="s">
        <v>21</v>
      </c>
      <c r="C2" s="48" t="s">
        <v>70</v>
      </c>
      <c r="D2" s="46" t="s">
        <v>81</v>
      </c>
      <c r="E2" s="46" t="s">
        <v>82</v>
      </c>
      <c r="F2" s="46" t="s">
        <v>68</v>
      </c>
      <c r="G2" s="46" t="s">
        <v>95</v>
      </c>
      <c r="H2" s="46" t="s">
        <v>96</v>
      </c>
      <c r="I2" s="46" t="s">
        <v>97</v>
      </c>
      <c r="J2" s="46" t="s">
        <v>23</v>
      </c>
      <c r="K2" s="46" t="s">
        <v>83</v>
      </c>
      <c r="L2" s="46" t="s">
        <v>92</v>
      </c>
      <c r="M2" s="46" t="s">
        <v>93</v>
      </c>
      <c r="N2" s="47" t="s">
        <v>94</v>
      </c>
    </row>
    <row r="3" spans="1:18" x14ac:dyDescent="0.3">
      <c r="A3" s="11"/>
      <c r="B3" s="52" t="s">
        <v>2</v>
      </c>
      <c r="C3" s="49">
        <v>1.2</v>
      </c>
      <c r="D3" s="14">
        <v>85</v>
      </c>
      <c r="E3" s="14">
        <v>92</v>
      </c>
      <c r="F3" s="14">
        <v>66.099999999999994</v>
      </c>
      <c r="G3" s="14">
        <f>D3*0.9</f>
        <v>76.5</v>
      </c>
      <c r="H3" s="14">
        <f t="shared" ref="H3:H21" si="0">E3*0.9</f>
        <v>82.8</v>
      </c>
      <c r="I3" s="14">
        <f t="shared" ref="I3:I21" si="1">F3*0.9</f>
        <v>59.489999999999995</v>
      </c>
      <c r="J3" s="14">
        <v>22.422966129032318</v>
      </c>
      <c r="K3" s="16">
        <v>101.18596612903232</v>
      </c>
      <c r="L3" s="14">
        <f t="shared" ref="L3:L21" si="2">G3+$J3</f>
        <v>98.922966129032318</v>
      </c>
      <c r="M3" s="14">
        <f t="shared" ref="M3:M21" si="3">H3+$J3</f>
        <v>105.22296612903232</v>
      </c>
      <c r="N3" s="30">
        <f t="shared" ref="N3:N21" si="4">I3+$J3</f>
        <v>81.912966129032313</v>
      </c>
      <c r="R3" s="11"/>
    </row>
    <row r="4" spans="1:18" x14ac:dyDescent="0.3">
      <c r="A4" s="11"/>
      <c r="B4" s="53" t="s">
        <v>3</v>
      </c>
      <c r="C4" s="50">
        <v>1.2</v>
      </c>
      <c r="D4" s="15">
        <v>85</v>
      </c>
      <c r="E4" s="15">
        <v>92</v>
      </c>
      <c r="F4" s="15">
        <v>66.099999999999994</v>
      </c>
      <c r="G4" s="15">
        <f t="shared" ref="G4:G21" si="5">D4*0.9</f>
        <v>76.5</v>
      </c>
      <c r="H4" s="15">
        <f t="shared" si="0"/>
        <v>82.8</v>
      </c>
      <c r="I4" s="15">
        <f t="shared" si="1"/>
        <v>59.489999999999995</v>
      </c>
      <c r="J4" s="15">
        <v>19.92281309523807</v>
      </c>
      <c r="K4" s="17">
        <v>98.685813095238075</v>
      </c>
      <c r="L4" s="15">
        <f t="shared" si="2"/>
        <v>96.42281309523807</v>
      </c>
      <c r="M4" s="15">
        <f t="shared" si="3"/>
        <v>102.72281309523807</v>
      </c>
      <c r="N4" s="31">
        <f t="shared" si="4"/>
        <v>79.412813095238064</v>
      </c>
      <c r="R4" s="11"/>
    </row>
    <row r="5" spans="1:18" x14ac:dyDescent="0.3">
      <c r="A5" s="11"/>
      <c r="B5" s="54" t="s">
        <v>4</v>
      </c>
      <c r="C5" s="50">
        <v>1.2</v>
      </c>
      <c r="D5" s="15">
        <v>85</v>
      </c>
      <c r="E5" s="15">
        <v>92</v>
      </c>
      <c r="F5" s="15">
        <v>66.099999999999994</v>
      </c>
      <c r="G5" s="15">
        <f t="shared" si="5"/>
        <v>76.5</v>
      </c>
      <c r="H5" s="15">
        <f t="shared" si="0"/>
        <v>82.8</v>
      </c>
      <c r="I5" s="15">
        <f t="shared" si="1"/>
        <v>59.489999999999995</v>
      </c>
      <c r="J5" s="15">
        <v>28.363446029609662</v>
      </c>
      <c r="K5" s="17">
        <v>107.12644602960967</v>
      </c>
      <c r="L5" s="15">
        <f t="shared" si="2"/>
        <v>104.86344602960966</v>
      </c>
      <c r="M5" s="15">
        <f t="shared" si="3"/>
        <v>111.16344602960966</v>
      </c>
      <c r="N5" s="31">
        <f t="shared" si="4"/>
        <v>87.853446029609657</v>
      </c>
      <c r="R5" s="11"/>
    </row>
    <row r="6" spans="1:18" x14ac:dyDescent="0.3">
      <c r="A6" s="11"/>
      <c r="B6" s="53" t="s">
        <v>5</v>
      </c>
      <c r="C6" s="50">
        <v>1.2</v>
      </c>
      <c r="D6" s="15">
        <v>85</v>
      </c>
      <c r="E6" s="15">
        <v>92</v>
      </c>
      <c r="F6" s="15">
        <v>66.099999999999994</v>
      </c>
      <c r="G6" s="15">
        <f t="shared" si="5"/>
        <v>76.5</v>
      </c>
      <c r="H6" s="15">
        <f t="shared" si="0"/>
        <v>82.8</v>
      </c>
      <c r="I6" s="15">
        <f t="shared" si="1"/>
        <v>59.489999999999995</v>
      </c>
      <c r="J6" s="15">
        <v>35.93330111111112</v>
      </c>
      <c r="K6" s="17">
        <v>114.69630111111113</v>
      </c>
      <c r="L6" s="15">
        <f t="shared" si="2"/>
        <v>112.43330111111112</v>
      </c>
      <c r="M6" s="15">
        <f t="shared" si="3"/>
        <v>118.73330111111112</v>
      </c>
      <c r="N6" s="31">
        <f t="shared" si="4"/>
        <v>95.423301111111115</v>
      </c>
      <c r="R6" s="11"/>
    </row>
    <row r="7" spans="1:18" x14ac:dyDescent="0.3">
      <c r="A7" s="11"/>
      <c r="B7" s="53" t="s">
        <v>6</v>
      </c>
      <c r="C7" s="50">
        <v>1.2</v>
      </c>
      <c r="D7" s="15">
        <v>85</v>
      </c>
      <c r="E7" s="15">
        <v>92</v>
      </c>
      <c r="F7" s="15">
        <v>66.099999999999994</v>
      </c>
      <c r="G7" s="15">
        <f t="shared" si="5"/>
        <v>76.5</v>
      </c>
      <c r="H7" s="15">
        <f t="shared" si="0"/>
        <v>82.8</v>
      </c>
      <c r="I7" s="15">
        <f t="shared" si="1"/>
        <v>59.489999999999995</v>
      </c>
      <c r="J7" s="15">
        <v>34.762310215053844</v>
      </c>
      <c r="K7" s="17">
        <v>113.52531021505385</v>
      </c>
      <c r="L7" s="15">
        <f t="shared" si="2"/>
        <v>111.26231021505384</v>
      </c>
      <c r="M7" s="15">
        <f t="shared" si="3"/>
        <v>117.56231021505384</v>
      </c>
      <c r="N7" s="31">
        <f t="shared" si="4"/>
        <v>94.252310215053839</v>
      </c>
      <c r="R7" s="11"/>
    </row>
    <row r="8" spans="1:18" x14ac:dyDescent="0.3">
      <c r="A8" s="11"/>
      <c r="B8" s="53" t="s">
        <v>11</v>
      </c>
      <c r="C8" s="50">
        <v>1.2</v>
      </c>
      <c r="D8" s="17">
        <v>85</v>
      </c>
      <c r="E8" s="17">
        <v>92</v>
      </c>
      <c r="F8" s="17">
        <v>66.099999999999994</v>
      </c>
      <c r="G8" s="17">
        <f t="shared" si="5"/>
        <v>76.5</v>
      </c>
      <c r="H8" s="17">
        <f t="shared" si="0"/>
        <v>82.8</v>
      </c>
      <c r="I8" s="17">
        <f t="shared" si="1"/>
        <v>59.489999999999995</v>
      </c>
      <c r="J8" s="15">
        <v>58.324620000000024</v>
      </c>
      <c r="K8" s="17">
        <v>137.08762000000002</v>
      </c>
      <c r="L8" s="15">
        <f t="shared" si="2"/>
        <v>134.82462000000004</v>
      </c>
      <c r="M8" s="15">
        <f t="shared" si="3"/>
        <v>141.12462000000002</v>
      </c>
      <c r="N8" s="31">
        <f t="shared" si="4"/>
        <v>117.81462000000002</v>
      </c>
      <c r="R8" s="11"/>
    </row>
    <row r="9" spans="1:18" x14ac:dyDescent="0.3">
      <c r="A9" s="11"/>
      <c r="B9" s="53" t="s">
        <v>12</v>
      </c>
      <c r="C9" s="50">
        <v>1.2</v>
      </c>
      <c r="D9" s="17">
        <v>85</v>
      </c>
      <c r="E9" s="17">
        <v>92</v>
      </c>
      <c r="F9" s="17">
        <v>66.099999999999994</v>
      </c>
      <c r="G9" s="17">
        <f t="shared" si="5"/>
        <v>76.5</v>
      </c>
      <c r="H9" s="17">
        <f t="shared" si="0"/>
        <v>82.8</v>
      </c>
      <c r="I9" s="17">
        <f t="shared" si="1"/>
        <v>59.489999999999995</v>
      </c>
      <c r="J9" s="17">
        <v>79.656227956989255</v>
      </c>
      <c r="K9" s="17">
        <v>158.41922795698926</v>
      </c>
      <c r="L9" s="15">
        <f t="shared" si="2"/>
        <v>156.15622795698926</v>
      </c>
      <c r="M9" s="15">
        <f t="shared" si="3"/>
        <v>162.45622795698927</v>
      </c>
      <c r="N9" s="31">
        <f t="shared" si="4"/>
        <v>139.14622795698926</v>
      </c>
      <c r="R9" s="11"/>
    </row>
    <row r="10" spans="1:18" x14ac:dyDescent="0.3">
      <c r="A10" s="11"/>
      <c r="B10" s="53" t="s">
        <v>13</v>
      </c>
      <c r="C10" s="50">
        <v>1.2</v>
      </c>
      <c r="D10" s="17">
        <v>85</v>
      </c>
      <c r="E10" s="17">
        <v>92</v>
      </c>
      <c r="F10" s="17">
        <v>66.099999999999994</v>
      </c>
      <c r="G10" s="17">
        <f t="shared" si="5"/>
        <v>76.5</v>
      </c>
      <c r="H10" s="17">
        <f t="shared" si="0"/>
        <v>82.8</v>
      </c>
      <c r="I10" s="17">
        <f t="shared" si="1"/>
        <v>59.489999999999995</v>
      </c>
      <c r="J10" s="17">
        <v>102.6921440860217</v>
      </c>
      <c r="K10" s="17">
        <v>181.4551440860217</v>
      </c>
      <c r="L10" s="15">
        <f t="shared" si="2"/>
        <v>179.1921440860217</v>
      </c>
      <c r="M10" s="15">
        <f t="shared" si="3"/>
        <v>185.49214408602171</v>
      </c>
      <c r="N10" s="31">
        <f t="shared" si="4"/>
        <v>162.18214408602171</v>
      </c>
      <c r="R10" s="11"/>
    </row>
    <row r="11" spans="1:18" x14ac:dyDescent="0.3">
      <c r="A11" s="11"/>
      <c r="B11" s="54" t="s">
        <v>7</v>
      </c>
      <c r="C11" s="50">
        <v>1.2</v>
      </c>
      <c r="D11" s="17">
        <v>85</v>
      </c>
      <c r="E11" s="17">
        <v>92</v>
      </c>
      <c r="F11" s="17">
        <v>66.099999999999994</v>
      </c>
      <c r="G11" s="17">
        <f t="shared" si="5"/>
        <v>76.5</v>
      </c>
      <c r="H11" s="17">
        <f t="shared" si="0"/>
        <v>82.8</v>
      </c>
      <c r="I11" s="17">
        <f t="shared" si="1"/>
        <v>59.489999999999995</v>
      </c>
      <c r="J11" s="17">
        <v>129.91670138888895</v>
      </c>
      <c r="K11" s="17">
        <v>208.67970138888896</v>
      </c>
      <c r="L11" s="15">
        <f t="shared" si="2"/>
        <v>206.41670138888895</v>
      </c>
      <c r="M11" s="15">
        <f t="shared" si="3"/>
        <v>212.71670138888896</v>
      </c>
      <c r="N11" s="31">
        <f t="shared" si="4"/>
        <v>189.40670138888896</v>
      </c>
      <c r="R11" s="11"/>
    </row>
    <row r="12" spans="1:18" x14ac:dyDescent="0.3">
      <c r="A12" s="11"/>
      <c r="B12" s="53" t="s">
        <v>8</v>
      </c>
      <c r="C12" s="50">
        <v>1.2</v>
      </c>
      <c r="D12" s="17">
        <v>85</v>
      </c>
      <c r="E12" s="17">
        <v>92</v>
      </c>
      <c r="F12" s="17">
        <v>66.099999999999994</v>
      </c>
      <c r="G12" s="17">
        <f t="shared" si="5"/>
        <v>76.5</v>
      </c>
      <c r="H12" s="17">
        <f t="shared" si="0"/>
        <v>82.8</v>
      </c>
      <c r="I12" s="17">
        <f t="shared" si="1"/>
        <v>59.489999999999995</v>
      </c>
      <c r="J12" s="17">
        <v>209.40365771812083</v>
      </c>
      <c r="K12" s="17">
        <v>288.16665771812086</v>
      </c>
      <c r="L12" s="15">
        <f t="shared" si="2"/>
        <v>285.90365771812083</v>
      </c>
      <c r="M12" s="15">
        <f t="shared" si="3"/>
        <v>292.20365771812084</v>
      </c>
      <c r="N12" s="31">
        <f t="shared" si="4"/>
        <v>268.89365771812083</v>
      </c>
      <c r="R12" s="11"/>
    </row>
    <row r="13" spans="1:18" x14ac:dyDescent="0.3">
      <c r="A13" s="11"/>
      <c r="B13" s="53" t="s">
        <v>9</v>
      </c>
      <c r="C13" s="50">
        <v>1.2</v>
      </c>
      <c r="D13" s="17">
        <v>85</v>
      </c>
      <c r="E13" s="17">
        <v>92</v>
      </c>
      <c r="F13" s="17">
        <v>66.099999999999994</v>
      </c>
      <c r="G13" s="17">
        <f t="shared" si="5"/>
        <v>76.5</v>
      </c>
      <c r="H13" s="17">
        <f t="shared" si="0"/>
        <v>82.8</v>
      </c>
      <c r="I13" s="17">
        <f t="shared" si="1"/>
        <v>59.489999999999995</v>
      </c>
      <c r="J13" s="17">
        <v>247.59366319444422</v>
      </c>
      <c r="K13" s="17">
        <v>326.3566631944442</v>
      </c>
      <c r="L13" s="15">
        <f t="shared" si="2"/>
        <v>324.09366319444422</v>
      </c>
      <c r="M13" s="15">
        <f t="shared" si="3"/>
        <v>330.39366319444423</v>
      </c>
      <c r="N13" s="31">
        <f t="shared" si="4"/>
        <v>307.08366319444423</v>
      </c>
      <c r="R13" s="11"/>
    </row>
    <row r="14" spans="1:18" x14ac:dyDescent="0.3">
      <c r="A14" s="11"/>
      <c r="B14" s="53" t="s">
        <v>10</v>
      </c>
      <c r="C14" s="50">
        <v>1.2</v>
      </c>
      <c r="D14" s="17">
        <v>85</v>
      </c>
      <c r="E14" s="17">
        <v>92</v>
      </c>
      <c r="F14" s="17">
        <v>66.099999999999994</v>
      </c>
      <c r="G14" s="17">
        <f t="shared" si="5"/>
        <v>76.5</v>
      </c>
      <c r="H14" s="17">
        <f t="shared" si="0"/>
        <v>82.8</v>
      </c>
      <c r="I14" s="17">
        <f t="shared" si="1"/>
        <v>59.489999999999995</v>
      </c>
      <c r="J14" s="17">
        <v>255.72945228494643</v>
      </c>
      <c r="K14" s="17">
        <v>334.49245228494647</v>
      </c>
      <c r="L14" s="15">
        <f t="shared" si="2"/>
        <v>332.22945228494643</v>
      </c>
      <c r="M14" s="15">
        <f t="shared" si="3"/>
        <v>338.52945228494644</v>
      </c>
      <c r="N14" s="31">
        <f t="shared" si="4"/>
        <v>315.21945228494644</v>
      </c>
      <c r="R14" s="11"/>
    </row>
    <row r="15" spans="1:18" x14ac:dyDescent="0.3">
      <c r="A15" s="11"/>
      <c r="B15" s="53" t="s">
        <v>14</v>
      </c>
      <c r="C15" s="50">
        <v>1.2</v>
      </c>
      <c r="D15" s="17">
        <v>85</v>
      </c>
      <c r="E15" s="17">
        <v>92</v>
      </c>
      <c r="F15" s="17">
        <v>66.099999999999994</v>
      </c>
      <c r="G15" s="17">
        <f t="shared" si="5"/>
        <v>76.5</v>
      </c>
      <c r="H15" s="17">
        <f t="shared" si="0"/>
        <v>82.8</v>
      </c>
      <c r="I15" s="17">
        <f t="shared" si="1"/>
        <v>59.489999999999995</v>
      </c>
      <c r="J15" s="17">
        <v>245.62483198924747</v>
      </c>
      <c r="K15" s="17">
        <v>324.3878319892475</v>
      </c>
      <c r="L15" s="15">
        <f t="shared" si="2"/>
        <v>322.12483198924747</v>
      </c>
      <c r="M15" s="15">
        <f t="shared" si="3"/>
        <v>328.42483198924748</v>
      </c>
      <c r="N15" s="31">
        <f t="shared" si="4"/>
        <v>305.11483198924748</v>
      </c>
      <c r="R15" s="11"/>
    </row>
    <row r="16" spans="1:18" x14ac:dyDescent="0.3">
      <c r="A16" s="11"/>
      <c r="B16" s="53" t="s">
        <v>15</v>
      </c>
      <c r="C16" s="50">
        <v>1.2</v>
      </c>
      <c r="D16" s="17">
        <v>85</v>
      </c>
      <c r="E16" s="17">
        <v>92</v>
      </c>
      <c r="F16" s="17">
        <v>66.099999999999994</v>
      </c>
      <c r="G16" s="17">
        <f t="shared" si="5"/>
        <v>76.5</v>
      </c>
      <c r="H16" s="17">
        <f t="shared" si="0"/>
        <v>82.8</v>
      </c>
      <c r="I16" s="17">
        <f t="shared" si="1"/>
        <v>59.489999999999995</v>
      </c>
      <c r="J16" s="17">
        <v>226.14103422619024</v>
      </c>
      <c r="K16" s="17">
        <v>304.90403422619022</v>
      </c>
      <c r="L16" s="15">
        <f t="shared" si="2"/>
        <v>302.64103422619024</v>
      </c>
      <c r="M16" s="15">
        <f t="shared" si="3"/>
        <v>308.94103422619025</v>
      </c>
      <c r="N16" s="31">
        <f t="shared" si="4"/>
        <v>285.63103422619025</v>
      </c>
      <c r="R16" s="11"/>
    </row>
    <row r="17" spans="1:18" x14ac:dyDescent="0.3">
      <c r="A17" s="11"/>
      <c r="B17" s="53" t="s">
        <v>16</v>
      </c>
      <c r="C17" s="50">
        <v>1.2</v>
      </c>
      <c r="D17" s="17">
        <v>85</v>
      </c>
      <c r="E17" s="17">
        <v>92</v>
      </c>
      <c r="F17" s="17">
        <v>66.099999999999994</v>
      </c>
      <c r="G17" s="17">
        <f t="shared" si="5"/>
        <v>76.5</v>
      </c>
      <c r="H17" s="17">
        <f t="shared" si="0"/>
        <v>82.8</v>
      </c>
      <c r="I17" s="17">
        <f t="shared" si="1"/>
        <v>59.489999999999995</v>
      </c>
      <c r="J17" s="17">
        <v>302.34650067294723</v>
      </c>
      <c r="K17" s="17">
        <v>381.10950067294721</v>
      </c>
      <c r="L17" s="15">
        <f t="shared" si="2"/>
        <v>378.84650067294723</v>
      </c>
      <c r="M17" s="15">
        <f t="shared" si="3"/>
        <v>385.14650067294724</v>
      </c>
      <c r="N17" s="31">
        <f t="shared" si="4"/>
        <v>361.83650067294724</v>
      </c>
      <c r="R17" s="11"/>
    </row>
    <row r="18" spans="1:18" x14ac:dyDescent="0.3">
      <c r="A18" s="11"/>
      <c r="B18" s="53" t="s">
        <v>17</v>
      </c>
      <c r="C18" s="50">
        <v>1.2</v>
      </c>
      <c r="D18" s="17">
        <v>85</v>
      </c>
      <c r="E18" s="17">
        <v>92</v>
      </c>
      <c r="F18" s="17">
        <v>66.099999999999994</v>
      </c>
      <c r="G18" s="17">
        <f t="shared" si="5"/>
        <v>76.5</v>
      </c>
      <c r="H18" s="17">
        <f t="shared" si="0"/>
        <v>82.8</v>
      </c>
      <c r="I18" s="17">
        <f t="shared" si="1"/>
        <v>59.489999999999995</v>
      </c>
      <c r="J18" s="17">
        <v>269.74864583333294</v>
      </c>
      <c r="K18" s="17">
        <v>348.51164583333298</v>
      </c>
      <c r="L18" s="15">
        <f t="shared" si="2"/>
        <v>346.24864583333294</v>
      </c>
      <c r="M18" s="15">
        <f t="shared" si="3"/>
        <v>352.54864583333296</v>
      </c>
      <c r="N18" s="31">
        <f t="shared" si="4"/>
        <v>329.23864583333295</v>
      </c>
      <c r="R18" s="11"/>
    </row>
    <row r="19" spans="1:18" x14ac:dyDescent="0.3">
      <c r="A19" s="11"/>
      <c r="B19" s="53" t="s">
        <v>18</v>
      </c>
      <c r="C19" s="50">
        <v>1.2</v>
      </c>
      <c r="D19" s="17">
        <v>85</v>
      </c>
      <c r="E19" s="17">
        <v>92</v>
      </c>
      <c r="F19" s="17">
        <v>66.099999999999994</v>
      </c>
      <c r="G19" s="17">
        <f t="shared" si="5"/>
        <v>76.5</v>
      </c>
      <c r="H19" s="17">
        <f t="shared" si="0"/>
        <v>82.8</v>
      </c>
      <c r="I19" s="17">
        <f t="shared" si="1"/>
        <v>59.489999999999995</v>
      </c>
      <c r="J19" s="17">
        <v>245.08955483870994</v>
      </c>
      <c r="K19" s="17">
        <v>323.85255483870992</v>
      </c>
      <c r="L19" s="15">
        <f t="shared" si="2"/>
        <v>321.58955483870994</v>
      </c>
      <c r="M19" s="15">
        <f t="shared" si="3"/>
        <v>327.88955483870996</v>
      </c>
      <c r="N19" s="31">
        <f t="shared" si="4"/>
        <v>304.57955483870995</v>
      </c>
      <c r="R19" s="11"/>
    </row>
    <row r="20" spans="1:18" x14ac:dyDescent="0.3">
      <c r="A20" s="11"/>
      <c r="B20" s="53" t="s">
        <v>19</v>
      </c>
      <c r="C20" s="50">
        <v>1.2</v>
      </c>
      <c r="D20" s="17">
        <v>85</v>
      </c>
      <c r="E20" s="17">
        <v>92</v>
      </c>
      <c r="F20" s="17">
        <v>66.099999999999994</v>
      </c>
      <c r="G20" s="17">
        <f t="shared" si="5"/>
        <v>76.5</v>
      </c>
      <c r="H20" s="17">
        <f t="shared" si="0"/>
        <v>82.8</v>
      </c>
      <c r="I20" s="17">
        <f t="shared" si="1"/>
        <v>59.489999999999995</v>
      </c>
      <c r="J20" s="17">
        <v>264.52198500000031</v>
      </c>
      <c r="K20" s="17">
        <v>343.28498500000035</v>
      </c>
      <c r="L20" s="15">
        <f t="shared" si="2"/>
        <v>341.02198500000031</v>
      </c>
      <c r="M20" s="15">
        <f t="shared" si="3"/>
        <v>347.32198500000032</v>
      </c>
      <c r="N20" s="31">
        <f t="shared" si="4"/>
        <v>324.01198500000032</v>
      </c>
      <c r="R20" s="11"/>
    </row>
    <row r="21" spans="1:18" ht="15" thickBot="1" x14ac:dyDescent="0.35">
      <c r="A21" s="11"/>
      <c r="B21" s="55" t="s">
        <v>20</v>
      </c>
      <c r="C21" s="51">
        <v>1.2</v>
      </c>
      <c r="D21" s="26">
        <v>85</v>
      </c>
      <c r="E21" s="26">
        <v>92</v>
      </c>
      <c r="F21" s="26">
        <v>66.099999999999994</v>
      </c>
      <c r="G21" s="26">
        <f t="shared" si="5"/>
        <v>76.5</v>
      </c>
      <c r="H21" s="26">
        <f t="shared" si="0"/>
        <v>82.8</v>
      </c>
      <c r="I21" s="26">
        <f t="shared" si="1"/>
        <v>59.489999999999995</v>
      </c>
      <c r="J21" s="26">
        <v>387.55457096774182</v>
      </c>
      <c r="K21" s="26">
        <v>466.31757096774186</v>
      </c>
      <c r="L21" s="42">
        <f t="shared" si="2"/>
        <v>464.05457096774182</v>
      </c>
      <c r="M21" s="42">
        <f t="shared" si="3"/>
        <v>470.35457096774184</v>
      </c>
      <c r="N21" s="32">
        <f t="shared" si="4"/>
        <v>447.04457096774183</v>
      </c>
      <c r="R21" s="11"/>
    </row>
    <row r="22" spans="1:18" x14ac:dyDescent="0.3">
      <c r="A22" s="11"/>
      <c r="R22" s="11"/>
    </row>
    <row r="23" spans="1:18" x14ac:dyDescent="0.3">
      <c r="A23" s="11"/>
      <c r="R23" s="11"/>
    </row>
    <row r="24" spans="1:18" x14ac:dyDescent="0.3">
      <c r="A24" s="11"/>
      <c r="R24" s="11"/>
    </row>
    <row r="25" spans="1:18" x14ac:dyDescent="0.3">
      <c r="A25" s="11"/>
      <c r="R25" s="11"/>
    </row>
    <row r="26" spans="1:18" x14ac:dyDescent="0.3">
      <c r="A26" s="11"/>
      <c r="R26" s="11"/>
    </row>
    <row r="27" spans="1:18" x14ac:dyDescent="0.3">
      <c r="A27" s="11"/>
      <c r="R27" s="11"/>
    </row>
    <row r="28" spans="1:18" x14ac:dyDescent="0.3">
      <c r="A28" s="11"/>
    </row>
  </sheetData>
  <mergeCells count="1">
    <mergeCell ref="B1:N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37E5-3D3F-4F94-912A-D0B0C5F808D9}">
  <sheetPr codeName="Sheet14"/>
  <dimension ref="A1:O28"/>
  <sheetViews>
    <sheetView showGridLines="0" workbookViewId="0">
      <selection activeCell="G9" sqref="G9"/>
    </sheetView>
  </sheetViews>
  <sheetFormatPr defaultRowHeight="14.4" x14ac:dyDescent="0.3"/>
  <cols>
    <col min="1" max="1" width="4" customWidth="1"/>
    <col min="2" max="2" width="17.88671875" bestFit="1" customWidth="1"/>
    <col min="4" max="7" width="12.88671875" customWidth="1"/>
    <col min="8" max="8" width="10.33203125" customWidth="1"/>
    <col min="9" max="10" width="12.33203125" customWidth="1"/>
    <col min="11" max="11" width="32.88671875" bestFit="1" customWidth="1"/>
  </cols>
  <sheetData>
    <row r="1" spans="1:15" ht="15" customHeight="1" thickBot="1" x14ac:dyDescent="0.35">
      <c r="B1" s="72" t="s">
        <v>65</v>
      </c>
      <c r="C1" s="73"/>
      <c r="D1" s="73"/>
      <c r="E1" s="73"/>
      <c r="F1" s="73"/>
      <c r="G1" s="73"/>
      <c r="H1" s="73"/>
      <c r="I1" s="73"/>
      <c r="J1" s="74"/>
    </row>
    <row r="2" spans="1:15" ht="76.5" customHeight="1" thickBot="1" x14ac:dyDescent="0.35">
      <c r="A2" s="11"/>
      <c r="B2" s="27" t="s">
        <v>21</v>
      </c>
      <c r="C2" s="48" t="s">
        <v>0</v>
      </c>
      <c r="D2" s="46" t="s">
        <v>61</v>
      </c>
      <c r="E2" s="46" t="s">
        <v>62</v>
      </c>
      <c r="F2" s="46" t="s">
        <v>98</v>
      </c>
      <c r="G2" s="46" t="s">
        <v>99</v>
      </c>
      <c r="H2" s="46" t="s">
        <v>23</v>
      </c>
      <c r="I2" s="46" t="s">
        <v>100</v>
      </c>
      <c r="J2" s="47" t="s">
        <v>101</v>
      </c>
    </row>
    <row r="3" spans="1:15" x14ac:dyDescent="0.3">
      <c r="A3" s="11"/>
      <c r="B3" s="52" t="s">
        <v>2</v>
      </c>
      <c r="C3" s="49">
        <v>6</v>
      </c>
      <c r="D3" s="14">
        <v>86</v>
      </c>
      <c r="E3" s="14">
        <v>78.5</v>
      </c>
      <c r="F3" s="14">
        <f>D3*0.75</f>
        <v>64.5</v>
      </c>
      <c r="G3" s="14">
        <f t="shared" ref="G3:G21" si="0">E3*0.75</f>
        <v>58.875</v>
      </c>
      <c r="H3" s="14">
        <v>22.422966129032318</v>
      </c>
      <c r="I3" s="14">
        <f t="shared" ref="I3:I21" si="1">$H3+F3</f>
        <v>86.922966129032318</v>
      </c>
      <c r="J3" s="30">
        <f t="shared" ref="J3:J21" si="2">$H3+G3</f>
        <v>81.297966129032318</v>
      </c>
      <c r="O3" s="11"/>
    </row>
    <row r="4" spans="1:15" x14ac:dyDescent="0.3">
      <c r="A4" s="11"/>
      <c r="B4" s="53" t="s">
        <v>3</v>
      </c>
      <c r="C4" s="50">
        <v>6</v>
      </c>
      <c r="D4" s="15">
        <v>86</v>
      </c>
      <c r="E4" s="15">
        <v>78.5</v>
      </c>
      <c r="F4" s="15">
        <f t="shared" ref="F4:F21" si="3">D4*0.75</f>
        <v>64.5</v>
      </c>
      <c r="G4" s="15">
        <f t="shared" si="0"/>
        <v>58.875</v>
      </c>
      <c r="H4" s="15">
        <v>19.92281309523807</v>
      </c>
      <c r="I4" s="15">
        <f t="shared" si="1"/>
        <v>84.42281309523807</v>
      </c>
      <c r="J4" s="31">
        <f t="shared" si="2"/>
        <v>78.79781309523807</v>
      </c>
      <c r="O4" s="11"/>
    </row>
    <row r="5" spans="1:15" x14ac:dyDescent="0.3">
      <c r="A5" s="11"/>
      <c r="B5" s="54" t="s">
        <v>4</v>
      </c>
      <c r="C5" s="56">
        <v>6</v>
      </c>
      <c r="D5" s="15">
        <v>86</v>
      </c>
      <c r="E5" s="15">
        <v>78.5</v>
      </c>
      <c r="F5" s="15">
        <f t="shared" si="3"/>
        <v>64.5</v>
      </c>
      <c r="G5" s="15">
        <f t="shared" si="0"/>
        <v>58.875</v>
      </c>
      <c r="H5" s="15">
        <v>28.363446029609662</v>
      </c>
      <c r="I5" s="15">
        <f t="shared" si="1"/>
        <v>92.863446029609662</v>
      </c>
      <c r="J5" s="31">
        <f t="shared" si="2"/>
        <v>87.238446029609662</v>
      </c>
      <c r="O5" s="11"/>
    </row>
    <row r="6" spans="1:15" x14ac:dyDescent="0.3">
      <c r="A6" s="11"/>
      <c r="B6" s="53" t="s">
        <v>5</v>
      </c>
      <c r="C6" s="50">
        <v>6</v>
      </c>
      <c r="D6" s="15">
        <v>86</v>
      </c>
      <c r="E6" s="15">
        <v>78.5</v>
      </c>
      <c r="F6" s="15">
        <f t="shared" si="3"/>
        <v>64.5</v>
      </c>
      <c r="G6" s="15">
        <f t="shared" si="0"/>
        <v>58.875</v>
      </c>
      <c r="H6" s="15">
        <v>35.93330111111112</v>
      </c>
      <c r="I6" s="15">
        <f t="shared" si="1"/>
        <v>100.43330111111112</v>
      </c>
      <c r="J6" s="31">
        <f t="shared" si="2"/>
        <v>94.80830111111112</v>
      </c>
      <c r="O6" s="11"/>
    </row>
    <row r="7" spans="1:15" x14ac:dyDescent="0.3">
      <c r="A7" s="11"/>
      <c r="B7" s="53" t="s">
        <v>6</v>
      </c>
      <c r="C7" s="50">
        <v>6</v>
      </c>
      <c r="D7" s="15">
        <v>86</v>
      </c>
      <c r="E7" s="15">
        <v>78.5</v>
      </c>
      <c r="F7" s="15">
        <f t="shared" si="3"/>
        <v>64.5</v>
      </c>
      <c r="G7" s="15">
        <f t="shared" si="0"/>
        <v>58.875</v>
      </c>
      <c r="H7" s="15">
        <v>34.762310215053844</v>
      </c>
      <c r="I7" s="15">
        <f t="shared" si="1"/>
        <v>99.262310215053844</v>
      </c>
      <c r="J7" s="31">
        <f t="shared" si="2"/>
        <v>93.637310215053844</v>
      </c>
      <c r="O7" s="11"/>
    </row>
    <row r="8" spans="1:15" x14ac:dyDescent="0.3">
      <c r="A8" s="11"/>
      <c r="B8" s="53" t="s">
        <v>11</v>
      </c>
      <c r="C8" s="56">
        <v>6</v>
      </c>
      <c r="D8" s="17">
        <v>86</v>
      </c>
      <c r="E8" s="17">
        <v>78.5</v>
      </c>
      <c r="F8" s="15">
        <f t="shared" si="3"/>
        <v>64.5</v>
      </c>
      <c r="G8" s="15">
        <f t="shared" si="0"/>
        <v>58.875</v>
      </c>
      <c r="H8" s="15">
        <v>58.324620000000024</v>
      </c>
      <c r="I8" s="15">
        <f t="shared" si="1"/>
        <v>122.82462000000002</v>
      </c>
      <c r="J8" s="31">
        <f t="shared" si="2"/>
        <v>117.19962000000002</v>
      </c>
      <c r="O8" s="11"/>
    </row>
    <row r="9" spans="1:15" x14ac:dyDescent="0.3">
      <c r="A9" s="11"/>
      <c r="B9" s="53" t="s">
        <v>12</v>
      </c>
      <c r="C9" s="56">
        <v>6</v>
      </c>
      <c r="D9" s="17">
        <v>86</v>
      </c>
      <c r="E9" s="17">
        <v>78.5</v>
      </c>
      <c r="F9" s="15">
        <f t="shared" si="3"/>
        <v>64.5</v>
      </c>
      <c r="G9" s="15">
        <f t="shared" si="0"/>
        <v>58.875</v>
      </c>
      <c r="H9" s="17">
        <v>79.656227956989255</v>
      </c>
      <c r="I9" s="15">
        <f t="shared" si="1"/>
        <v>144.15622795698926</v>
      </c>
      <c r="J9" s="31">
        <f t="shared" si="2"/>
        <v>138.53122795698926</v>
      </c>
      <c r="O9" s="11"/>
    </row>
    <row r="10" spans="1:15" x14ac:dyDescent="0.3">
      <c r="A10" s="11"/>
      <c r="B10" s="53" t="s">
        <v>13</v>
      </c>
      <c r="C10" s="56">
        <v>6</v>
      </c>
      <c r="D10" s="17">
        <v>86</v>
      </c>
      <c r="E10" s="17">
        <v>78.5</v>
      </c>
      <c r="F10" s="15">
        <f t="shared" si="3"/>
        <v>64.5</v>
      </c>
      <c r="G10" s="15">
        <f t="shared" si="0"/>
        <v>58.875</v>
      </c>
      <c r="H10" s="17">
        <v>102.6921440860217</v>
      </c>
      <c r="I10" s="15">
        <f t="shared" si="1"/>
        <v>167.1921440860217</v>
      </c>
      <c r="J10" s="31">
        <f t="shared" si="2"/>
        <v>161.5671440860217</v>
      </c>
      <c r="O10" s="11"/>
    </row>
    <row r="11" spans="1:15" x14ac:dyDescent="0.3">
      <c r="A11" s="11"/>
      <c r="B11" s="54" t="s">
        <v>7</v>
      </c>
      <c r="C11" s="56">
        <v>6</v>
      </c>
      <c r="D11" s="17">
        <v>86</v>
      </c>
      <c r="E11" s="17">
        <v>78.5</v>
      </c>
      <c r="F11" s="15">
        <f t="shared" si="3"/>
        <v>64.5</v>
      </c>
      <c r="G11" s="15">
        <f t="shared" si="0"/>
        <v>58.875</v>
      </c>
      <c r="H11" s="17">
        <v>129.91670138888895</v>
      </c>
      <c r="I11" s="15">
        <f t="shared" si="1"/>
        <v>194.41670138888895</v>
      </c>
      <c r="J11" s="31">
        <f t="shared" si="2"/>
        <v>188.79170138888895</v>
      </c>
      <c r="O11" s="11"/>
    </row>
    <row r="12" spans="1:15" x14ac:dyDescent="0.3">
      <c r="A12" s="11"/>
      <c r="B12" s="53" t="s">
        <v>8</v>
      </c>
      <c r="C12" s="56">
        <v>6</v>
      </c>
      <c r="D12" s="17">
        <v>86</v>
      </c>
      <c r="E12" s="17">
        <v>78.5</v>
      </c>
      <c r="F12" s="15">
        <f t="shared" si="3"/>
        <v>64.5</v>
      </c>
      <c r="G12" s="15">
        <f t="shared" si="0"/>
        <v>58.875</v>
      </c>
      <c r="H12" s="17">
        <v>209.40365771812083</v>
      </c>
      <c r="I12" s="15">
        <f t="shared" si="1"/>
        <v>273.90365771812083</v>
      </c>
      <c r="J12" s="31">
        <f t="shared" si="2"/>
        <v>268.27865771812083</v>
      </c>
      <c r="O12" s="11"/>
    </row>
    <row r="13" spans="1:15" x14ac:dyDescent="0.3">
      <c r="A13" s="11"/>
      <c r="B13" s="53" t="s">
        <v>9</v>
      </c>
      <c r="C13" s="56">
        <v>6</v>
      </c>
      <c r="D13" s="17">
        <v>86</v>
      </c>
      <c r="E13" s="17">
        <v>78.5</v>
      </c>
      <c r="F13" s="15">
        <f t="shared" si="3"/>
        <v>64.5</v>
      </c>
      <c r="G13" s="15">
        <f t="shared" si="0"/>
        <v>58.875</v>
      </c>
      <c r="H13" s="17">
        <v>247.59366319444422</v>
      </c>
      <c r="I13" s="15">
        <f t="shared" si="1"/>
        <v>312.09366319444422</v>
      </c>
      <c r="J13" s="31">
        <f t="shared" si="2"/>
        <v>306.46866319444422</v>
      </c>
      <c r="O13" s="11"/>
    </row>
    <row r="14" spans="1:15" x14ac:dyDescent="0.3">
      <c r="A14" s="11"/>
      <c r="B14" s="53" t="s">
        <v>10</v>
      </c>
      <c r="C14" s="56">
        <v>6</v>
      </c>
      <c r="D14" s="17">
        <v>86</v>
      </c>
      <c r="E14" s="17">
        <v>78.5</v>
      </c>
      <c r="F14" s="15">
        <f t="shared" si="3"/>
        <v>64.5</v>
      </c>
      <c r="G14" s="15">
        <f t="shared" si="0"/>
        <v>58.875</v>
      </c>
      <c r="H14" s="17">
        <v>255.72945228494643</v>
      </c>
      <c r="I14" s="15">
        <f t="shared" si="1"/>
        <v>320.22945228494643</v>
      </c>
      <c r="J14" s="31">
        <f t="shared" si="2"/>
        <v>314.60445228494643</v>
      </c>
      <c r="O14" s="11"/>
    </row>
    <row r="15" spans="1:15" x14ac:dyDescent="0.3">
      <c r="A15" s="11"/>
      <c r="B15" s="53" t="s">
        <v>14</v>
      </c>
      <c r="C15" s="56">
        <v>6</v>
      </c>
      <c r="D15" s="17">
        <v>86</v>
      </c>
      <c r="E15" s="17">
        <v>78.5</v>
      </c>
      <c r="F15" s="15">
        <f t="shared" si="3"/>
        <v>64.5</v>
      </c>
      <c r="G15" s="15">
        <f t="shared" si="0"/>
        <v>58.875</v>
      </c>
      <c r="H15" s="17">
        <v>245.62483198924747</v>
      </c>
      <c r="I15" s="15">
        <f t="shared" si="1"/>
        <v>310.12483198924747</v>
      </c>
      <c r="J15" s="31">
        <f t="shared" si="2"/>
        <v>304.49983198924747</v>
      </c>
      <c r="O15" s="11"/>
    </row>
    <row r="16" spans="1:15" x14ac:dyDescent="0.3">
      <c r="A16" s="11"/>
      <c r="B16" s="53" t="s">
        <v>15</v>
      </c>
      <c r="C16" s="56">
        <v>6</v>
      </c>
      <c r="D16" s="17">
        <v>86</v>
      </c>
      <c r="E16" s="17">
        <v>78.5</v>
      </c>
      <c r="F16" s="15">
        <f t="shared" si="3"/>
        <v>64.5</v>
      </c>
      <c r="G16" s="15">
        <f t="shared" si="0"/>
        <v>58.875</v>
      </c>
      <c r="H16" s="17">
        <v>226.14103422619002</v>
      </c>
      <c r="I16" s="15">
        <f t="shared" si="1"/>
        <v>290.64103422619002</v>
      </c>
      <c r="J16" s="31">
        <f t="shared" si="2"/>
        <v>285.01603422619002</v>
      </c>
      <c r="O16" s="11"/>
    </row>
    <row r="17" spans="1:15" x14ac:dyDescent="0.3">
      <c r="A17" s="11"/>
      <c r="B17" s="53" t="s">
        <v>16</v>
      </c>
      <c r="C17" s="56">
        <v>6</v>
      </c>
      <c r="D17" s="17">
        <v>86</v>
      </c>
      <c r="E17" s="17">
        <v>78.5</v>
      </c>
      <c r="F17" s="15">
        <f t="shared" si="3"/>
        <v>64.5</v>
      </c>
      <c r="G17" s="15">
        <f t="shared" si="0"/>
        <v>58.875</v>
      </c>
      <c r="H17" s="17">
        <v>302.34650067294723</v>
      </c>
      <c r="I17" s="15">
        <f t="shared" si="1"/>
        <v>366.84650067294723</v>
      </c>
      <c r="J17" s="31">
        <f t="shared" si="2"/>
        <v>361.22150067294723</v>
      </c>
      <c r="O17" s="11"/>
    </row>
    <row r="18" spans="1:15" x14ac:dyDescent="0.3">
      <c r="A18" s="11"/>
      <c r="B18" s="53" t="s">
        <v>17</v>
      </c>
      <c r="C18" s="56">
        <v>6</v>
      </c>
      <c r="D18" s="17">
        <v>86</v>
      </c>
      <c r="E18" s="17">
        <v>78.5</v>
      </c>
      <c r="F18" s="15">
        <f t="shared" si="3"/>
        <v>64.5</v>
      </c>
      <c r="G18" s="15">
        <f t="shared" si="0"/>
        <v>58.875</v>
      </c>
      <c r="H18" s="17">
        <v>269.74864583333294</v>
      </c>
      <c r="I18" s="15">
        <f t="shared" si="1"/>
        <v>334.24864583333294</v>
      </c>
      <c r="J18" s="31">
        <f t="shared" si="2"/>
        <v>328.62364583333294</v>
      </c>
      <c r="O18" s="11"/>
    </row>
    <row r="19" spans="1:15" x14ac:dyDescent="0.3">
      <c r="A19" s="11"/>
      <c r="B19" s="53" t="s">
        <v>18</v>
      </c>
      <c r="C19" s="56">
        <v>6</v>
      </c>
      <c r="D19" s="17">
        <v>86</v>
      </c>
      <c r="E19" s="17">
        <v>78.5</v>
      </c>
      <c r="F19" s="15">
        <f t="shared" si="3"/>
        <v>64.5</v>
      </c>
      <c r="G19" s="15">
        <f t="shared" si="0"/>
        <v>58.875</v>
      </c>
      <c r="H19" s="17">
        <v>245.08955483870994</v>
      </c>
      <c r="I19" s="15">
        <f t="shared" si="1"/>
        <v>309.58955483870994</v>
      </c>
      <c r="J19" s="31">
        <f t="shared" si="2"/>
        <v>303.96455483870994</v>
      </c>
      <c r="O19" s="11"/>
    </row>
    <row r="20" spans="1:15" x14ac:dyDescent="0.3">
      <c r="A20" s="11"/>
      <c r="B20" s="53" t="s">
        <v>19</v>
      </c>
      <c r="C20" s="56">
        <v>6</v>
      </c>
      <c r="D20" s="17">
        <v>86</v>
      </c>
      <c r="E20" s="17">
        <v>78.5</v>
      </c>
      <c r="F20" s="15">
        <f t="shared" si="3"/>
        <v>64.5</v>
      </c>
      <c r="G20" s="15">
        <f t="shared" si="0"/>
        <v>58.875</v>
      </c>
      <c r="H20" s="17">
        <v>264.52198500000031</v>
      </c>
      <c r="I20" s="15">
        <f t="shared" si="1"/>
        <v>329.02198500000031</v>
      </c>
      <c r="J20" s="31">
        <f t="shared" si="2"/>
        <v>323.39698500000031</v>
      </c>
      <c r="O20" s="11"/>
    </row>
    <row r="21" spans="1:15" ht="15" thickBot="1" x14ac:dyDescent="0.35">
      <c r="A21" s="11"/>
      <c r="B21" s="55" t="s">
        <v>20</v>
      </c>
      <c r="C21" s="51">
        <v>6</v>
      </c>
      <c r="D21" s="26">
        <v>86</v>
      </c>
      <c r="E21" s="26">
        <v>78.5</v>
      </c>
      <c r="F21" s="26">
        <f t="shared" si="3"/>
        <v>64.5</v>
      </c>
      <c r="G21" s="26">
        <f t="shared" si="0"/>
        <v>58.875</v>
      </c>
      <c r="H21" s="26">
        <v>387.55457096774182</v>
      </c>
      <c r="I21" s="42">
        <f t="shared" si="1"/>
        <v>452.05457096774182</v>
      </c>
      <c r="J21" s="32">
        <f t="shared" si="2"/>
        <v>446.42957096774182</v>
      </c>
      <c r="O21" s="11"/>
    </row>
    <row r="22" spans="1:15" x14ac:dyDescent="0.3">
      <c r="A22" s="11"/>
      <c r="O22" s="11"/>
    </row>
    <row r="23" spans="1:15" x14ac:dyDescent="0.3">
      <c r="A23" s="11"/>
      <c r="O23" s="11"/>
    </row>
    <row r="24" spans="1:15" x14ac:dyDescent="0.3">
      <c r="A24" s="11"/>
      <c r="O24" s="11"/>
    </row>
    <row r="25" spans="1:15" x14ac:dyDescent="0.3">
      <c r="A25" s="11"/>
      <c r="O25" s="11"/>
    </row>
    <row r="26" spans="1:15" x14ac:dyDescent="0.3">
      <c r="A26" s="11"/>
      <c r="O26" s="11"/>
    </row>
    <row r="27" spans="1:15" x14ac:dyDescent="0.3">
      <c r="A27" s="11"/>
      <c r="O27" s="11"/>
    </row>
    <row r="28" spans="1:15" x14ac:dyDescent="0.3">
      <c r="A28" s="11"/>
    </row>
  </sheetData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A2F2-1FEA-4089-9A42-C73CD84ECC74}">
  <sheetPr codeName="Sheet15"/>
  <dimension ref="A1:M28"/>
  <sheetViews>
    <sheetView showGridLines="0" workbookViewId="0">
      <selection activeCell="J20" sqref="J20"/>
    </sheetView>
  </sheetViews>
  <sheetFormatPr defaultRowHeight="14.4" x14ac:dyDescent="0.3"/>
  <cols>
    <col min="1" max="1" width="4" customWidth="1"/>
    <col min="2" max="2" width="17.88671875" bestFit="1" customWidth="1"/>
    <col min="4" max="5" width="12.88671875" customWidth="1"/>
    <col min="6" max="6" width="11.77734375" customWidth="1"/>
    <col min="7" max="7" width="12.33203125" customWidth="1"/>
    <col min="9" max="9" width="32.88671875" bestFit="1" customWidth="1"/>
  </cols>
  <sheetData>
    <row r="1" spans="1:13" ht="15" thickBot="1" x14ac:dyDescent="0.35">
      <c r="B1" s="66" t="s">
        <v>64</v>
      </c>
      <c r="C1" s="67"/>
      <c r="D1" s="67"/>
      <c r="E1" s="68"/>
      <c r="F1" s="67"/>
      <c r="G1" s="69"/>
    </row>
    <row r="2" spans="1:13" ht="76.5" customHeight="1" thickBot="1" x14ac:dyDescent="0.35">
      <c r="A2" s="11"/>
      <c r="B2" s="19" t="s">
        <v>21</v>
      </c>
      <c r="C2" s="10" t="s">
        <v>0</v>
      </c>
      <c r="D2" s="13" t="s">
        <v>102</v>
      </c>
      <c r="E2" s="18" t="s">
        <v>63</v>
      </c>
      <c r="F2" s="20" t="s">
        <v>23</v>
      </c>
      <c r="G2" s="10" t="s">
        <v>24</v>
      </c>
    </row>
    <row r="3" spans="1:13" x14ac:dyDescent="0.3">
      <c r="A3" s="11"/>
      <c r="B3" s="21" t="s">
        <v>2</v>
      </c>
      <c r="C3" s="22">
        <v>6</v>
      </c>
      <c r="D3" s="22">
        <v>82.5</v>
      </c>
      <c r="E3" s="22">
        <v>61.875</v>
      </c>
      <c r="F3" s="22">
        <v>22.422966129032318</v>
      </c>
      <c r="G3" s="39">
        <v>84.297966129032318</v>
      </c>
      <c r="H3" s="28"/>
      <c r="M3" s="11"/>
    </row>
    <row r="4" spans="1:13" x14ac:dyDescent="0.3">
      <c r="A4" s="11"/>
      <c r="B4" s="23" t="s">
        <v>3</v>
      </c>
      <c r="C4" s="15">
        <v>6</v>
      </c>
      <c r="D4" s="14">
        <v>82.5</v>
      </c>
      <c r="E4" s="15">
        <v>61.875</v>
      </c>
      <c r="F4" s="14">
        <v>19.92281309523807</v>
      </c>
      <c r="G4" s="31">
        <v>81.79781309523807</v>
      </c>
      <c r="M4" s="11"/>
    </row>
    <row r="5" spans="1:13" x14ac:dyDescent="0.3">
      <c r="A5" s="11"/>
      <c r="B5" s="24" t="s">
        <v>4</v>
      </c>
      <c r="C5" s="17">
        <v>6</v>
      </c>
      <c r="D5" s="14">
        <v>82.5</v>
      </c>
      <c r="E5" s="15">
        <v>61.875</v>
      </c>
      <c r="F5" s="14">
        <v>28.363446029609662</v>
      </c>
      <c r="G5" s="31">
        <v>90.238446029609662</v>
      </c>
      <c r="M5" s="11"/>
    </row>
    <row r="6" spans="1:13" x14ac:dyDescent="0.3">
      <c r="A6" s="11"/>
      <c r="B6" s="23" t="s">
        <v>5</v>
      </c>
      <c r="C6" s="15">
        <v>6</v>
      </c>
      <c r="D6" s="14">
        <v>82.5</v>
      </c>
      <c r="E6" s="15">
        <v>61.875</v>
      </c>
      <c r="F6" s="14">
        <v>35.93330111111112</v>
      </c>
      <c r="G6" s="31">
        <v>97.80830111111112</v>
      </c>
      <c r="M6" s="11"/>
    </row>
    <row r="7" spans="1:13" x14ac:dyDescent="0.3">
      <c r="A7" s="11"/>
      <c r="B7" s="23" t="s">
        <v>6</v>
      </c>
      <c r="C7" s="15">
        <v>6</v>
      </c>
      <c r="D7" s="14">
        <v>82.5</v>
      </c>
      <c r="E7" s="15">
        <v>61.875</v>
      </c>
      <c r="F7" s="14">
        <v>34.762310215053844</v>
      </c>
      <c r="G7" s="31">
        <v>96.637310215053844</v>
      </c>
      <c r="M7" s="11"/>
    </row>
    <row r="8" spans="1:13" x14ac:dyDescent="0.3">
      <c r="A8" s="11"/>
      <c r="B8" s="23" t="s">
        <v>11</v>
      </c>
      <c r="C8" s="17">
        <v>6</v>
      </c>
      <c r="D8" s="17">
        <v>82.5</v>
      </c>
      <c r="E8" s="15">
        <v>61.875</v>
      </c>
      <c r="F8" s="14">
        <v>58.324620000000024</v>
      </c>
      <c r="G8" s="31">
        <v>120.19962000000002</v>
      </c>
      <c r="M8" s="11"/>
    </row>
    <row r="9" spans="1:13" x14ac:dyDescent="0.3">
      <c r="A9" s="11"/>
      <c r="B9" s="23" t="s">
        <v>12</v>
      </c>
      <c r="C9" s="17">
        <v>6</v>
      </c>
      <c r="D9" s="17">
        <v>82.5</v>
      </c>
      <c r="E9" s="15">
        <v>61.875</v>
      </c>
      <c r="F9" s="17">
        <v>79.656227956989255</v>
      </c>
      <c r="G9" s="31">
        <v>141.53122795698926</v>
      </c>
      <c r="M9" s="11"/>
    </row>
    <row r="10" spans="1:13" x14ac:dyDescent="0.3">
      <c r="A10" s="11"/>
      <c r="B10" s="23" t="s">
        <v>13</v>
      </c>
      <c r="C10" s="17">
        <v>6</v>
      </c>
      <c r="D10" s="17">
        <v>82.5</v>
      </c>
      <c r="E10" s="15">
        <v>61.875</v>
      </c>
      <c r="F10" s="17">
        <v>102.6921440860217</v>
      </c>
      <c r="G10" s="31">
        <v>164.5671440860217</v>
      </c>
      <c r="M10" s="11"/>
    </row>
    <row r="11" spans="1:13" x14ac:dyDescent="0.3">
      <c r="A11" s="11"/>
      <c r="B11" s="24" t="s">
        <v>7</v>
      </c>
      <c r="C11" s="17">
        <v>6</v>
      </c>
      <c r="D11" s="17">
        <v>82.5</v>
      </c>
      <c r="E11" s="15">
        <v>61.875</v>
      </c>
      <c r="F11" s="17">
        <v>129.91670138888895</v>
      </c>
      <c r="G11" s="31">
        <v>191.79170138888895</v>
      </c>
      <c r="M11" s="11"/>
    </row>
    <row r="12" spans="1:13" x14ac:dyDescent="0.3">
      <c r="A12" s="11"/>
      <c r="B12" s="23" t="s">
        <v>8</v>
      </c>
      <c r="C12" s="17">
        <v>6</v>
      </c>
      <c r="D12" s="17">
        <v>82.5</v>
      </c>
      <c r="E12" s="15">
        <v>61.875</v>
      </c>
      <c r="F12" s="17">
        <v>209.40365771812083</v>
      </c>
      <c r="G12" s="31">
        <v>271.27865771812083</v>
      </c>
      <c r="M12" s="11"/>
    </row>
    <row r="13" spans="1:13" x14ac:dyDescent="0.3">
      <c r="A13" s="11"/>
      <c r="B13" s="23" t="s">
        <v>9</v>
      </c>
      <c r="C13" s="17">
        <v>6</v>
      </c>
      <c r="D13" s="17">
        <v>82.5</v>
      </c>
      <c r="E13" s="15">
        <v>61.875</v>
      </c>
      <c r="F13" s="17">
        <v>247.59366319444422</v>
      </c>
      <c r="G13" s="31">
        <v>309.46866319444422</v>
      </c>
      <c r="M13" s="11"/>
    </row>
    <row r="14" spans="1:13" x14ac:dyDescent="0.3">
      <c r="A14" s="11"/>
      <c r="B14" s="23" t="s">
        <v>10</v>
      </c>
      <c r="C14" s="17">
        <v>6</v>
      </c>
      <c r="D14" s="17">
        <v>82.5</v>
      </c>
      <c r="E14" s="15">
        <v>61.875</v>
      </c>
      <c r="F14" s="17">
        <v>255.72945228494643</v>
      </c>
      <c r="G14" s="31">
        <v>317.60445228494643</v>
      </c>
      <c r="M14" s="11"/>
    </row>
    <row r="15" spans="1:13" x14ac:dyDescent="0.3">
      <c r="A15" s="11"/>
      <c r="B15" s="23" t="s">
        <v>14</v>
      </c>
      <c r="C15" s="17">
        <v>6</v>
      </c>
      <c r="D15" s="17">
        <v>82.5</v>
      </c>
      <c r="E15" s="15">
        <v>61.875</v>
      </c>
      <c r="F15" s="17">
        <v>245.62483198924747</v>
      </c>
      <c r="G15" s="31">
        <v>307.49983198924747</v>
      </c>
      <c r="M15" s="11"/>
    </row>
    <row r="16" spans="1:13" x14ac:dyDescent="0.3">
      <c r="A16" s="11"/>
      <c r="B16" s="23" t="s">
        <v>15</v>
      </c>
      <c r="C16" s="17">
        <v>6</v>
      </c>
      <c r="D16" s="17">
        <v>82.5</v>
      </c>
      <c r="E16" s="15">
        <v>61.875</v>
      </c>
      <c r="F16" s="17">
        <v>226.14103422619024</v>
      </c>
      <c r="G16" s="31">
        <v>288.01603422619024</v>
      </c>
      <c r="M16" s="11"/>
    </row>
    <row r="17" spans="1:13" x14ac:dyDescent="0.3">
      <c r="A17" s="11"/>
      <c r="B17" s="23" t="s">
        <v>16</v>
      </c>
      <c r="C17" s="17">
        <v>6</v>
      </c>
      <c r="D17" s="17">
        <v>82.5</v>
      </c>
      <c r="E17" s="15">
        <v>61.875</v>
      </c>
      <c r="F17" s="17">
        <v>302.34650067294723</v>
      </c>
      <c r="G17" s="31">
        <v>364.22150067294723</v>
      </c>
      <c r="M17" s="11"/>
    </row>
    <row r="18" spans="1:13" x14ac:dyDescent="0.3">
      <c r="A18" s="11"/>
      <c r="B18" s="23" t="s">
        <v>17</v>
      </c>
      <c r="C18" s="17">
        <v>6</v>
      </c>
      <c r="D18" s="17">
        <v>82.5</v>
      </c>
      <c r="E18" s="15">
        <v>61.875</v>
      </c>
      <c r="F18" s="17">
        <v>269.74864583333294</v>
      </c>
      <c r="G18" s="31">
        <v>331.62364583333294</v>
      </c>
      <c r="M18" s="11"/>
    </row>
    <row r="19" spans="1:13" x14ac:dyDescent="0.3">
      <c r="A19" s="11"/>
      <c r="B19" s="23" t="s">
        <v>18</v>
      </c>
      <c r="C19" s="17">
        <v>6</v>
      </c>
      <c r="D19" s="17">
        <v>82.5</v>
      </c>
      <c r="E19" s="15">
        <v>61.875</v>
      </c>
      <c r="F19" s="17">
        <v>245.08955483870994</v>
      </c>
      <c r="G19" s="31">
        <v>306.96455483870994</v>
      </c>
      <c r="M19" s="11"/>
    </row>
    <row r="20" spans="1:13" x14ac:dyDescent="0.3">
      <c r="A20" s="11"/>
      <c r="B20" s="23" t="s">
        <v>19</v>
      </c>
      <c r="C20" s="17">
        <v>6</v>
      </c>
      <c r="D20" s="17">
        <v>82.5</v>
      </c>
      <c r="E20" s="15">
        <v>61.875</v>
      </c>
      <c r="F20" s="17">
        <v>264.52198500000031</v>
      </c>
      <c r="G20" s="31">
        <v>326.39698500000031</v>
      </c>
      <c r="M20" s="11"/>
    </row>
    <row r="21" spans="1:13" ht="15" thickBot="1" x14ac:dyDescent="0.35">
      <c r="A21" s="11"/>
      <c r="B21" s="25" t="s">
        <v>20</v>
      </c>
      <c r="C21" s="26">
        <v>6</v>
      </c>
      <c r="D21" s="26">
        <v>82.5</v>
      </c>
      <c r="E21" s="26">
        <v>61.875</v>
      </c>
      <c r="F21" s="26">
        <v>387.55457096774182</v>
      </c>
      <c r="G21" s="32">
        <v>449.42957096774182</v>
      </c>
      <c r="M21" s="11"/>
    </row>
    <row r="22" spans="1:13" x14ac:dyDescent="0.3">
      <c r="A22" s="11"/>
      <c r="M22" s="11"/>
    </row>
    <row r="23" spans="1:13" x14ac:dyDescent="0.3">
      <c r="A23" s="11"/>
      <c r="M23" s="11"/>
    </row>
    <row r="24" spans="1:13" x14ac:dyDescent="0.3">
      <c r="A24" s="11"/>
      <c r="M24" s="11"/>
    </row>
    <row r="25" spans="1:13" x14ac:dyDescent="0.3">
      <c r="A25" s="11"/>
      <c r="M25" s="11"/>
    </row>
    <row r="26" spans="1:13" x14ac:dyDescent="0.3">
      <c r="A26" s="11"/>
      <c r="M26" s="11"/>
    </row>
    <row r="27" spans="1:13" x14ac:dyDescent="0.3">
      <c r="A27" s="11"/>
      <c r="M27" s="11"/>
    </row>
    <row r="28" spans="1:13" x14ac:dyDescent="0.3">
      <c r="A28" s="11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487E-4592-4FD0-92FC-DFF0767A820E}">
  <sheetPr codeName="Sheet16"/>
  <dimension ref="A1:N28"/>
  <sheetViews>
    <sheetView showGridLines="0" workbookViewId="0">
      <selection activeCell="L27" sqref="L27"/>
    </sheetView>
  </sheetViews>
  <sheetFormatPr defaultRowHeight="14.4" x14ac:dyDescent="0.3"/>
  <cols>
    <col min="1" max="1" width="4" customWidth="1"/>
    <col min="2" max="2" width="17.88671875" bestFit="1" customWidth="1"/>
    <col min="3" max="4" width="8.33203125" bestFit="1" customWidth="1"/>
    <col min="5" max="5" width="8.5546875" bestFit="1" customWidth="1"/>
    <col min="6" max="6" width="8.33203125" bestFit="1" customWidth="1"/>
    <col min="7" max="7" width="12.88671875" customWidth="1"/>
    <col min="8" max="8" width="10.33203125" customWidth="1"/>
    <col min="9" max="9" width="12.33203125" customWidth="1"/>
    <col min="10" max="10" width="32.88671875" bestFit="1" customWidth="1"/>
  </cols>
  <sheetData>
    <row r="1" spans="1:14" ht="15" customHeight="1" thickBot="1" x14ac:dyDescent="0.35">
      <c r="B1" s="72" t="s">
        <v>110</v>
      </c>
      <c r="C1" s="73"/>
      <c r="D1" s="73"/>
      <c r="E1" s="73"/>
      <c r="F1" s="73"/>
      <c r="G1" s="73"/>
      <c r="H1" s="73"/>
      <c r="I1" s="74"/>
    </row>
    <row r="2" spans="1:14" ht="90.6" customHeight="1" thickBot="1" x14ac:dyDescent="0.35">
      <c r="A2" s="11"/>
      <c r="B2" s="27" t="s">
        <v>21</v>
      </c>
      <c r="C2" s="27" t="s">
        <v>105</v>
      </c>
      <c r="D2" s="43" t="s">
        <v>107</v>
      </c>
      <c r="E2" s="43" t="s">
        <v>108</v>
      </c>
      <c r="F2" s="43" t="s">
        <v>109</v>
      </c>
      <c r="G2" s="46" t="s">
        <v>61</v>
      </c>
      <c r="H2" s="46" t="s">
        <v>23</v>
      </c>
      <c r="I2" s="47" t="s">
        <v>22</v>
      </c>
    </row>
    <row r="3" spans="1:14" x14ac:dyDescent="0.3">
      <c r="A3" s="11"/>
      <c r="B3" s="52" t="s">
        <v>2</v>
      </c>
      <c r="C3" s="49">
        <v>3.8</v>
      </c>
      <c r="D3" s="49">
        <v>4.8</v>
      </c>
      <c r="E3" s="49">
        <v>5.8</v>
      </c>
      <c r="F3" s="49">
        <v>6.8</v>
      </c>
      <c r="G3" s="14">
        <v>59.400000000000006</v>
      </c>
      <c r="H3" s="14">
        <v>22.422966129032318</v>
      </c>
      <c r="I3" s="30">
        <v>81.822966129032324</v>
      </c>
      <c r="N3" s="11"/>
    </row>
    <row r="4" spans="1:14" x14ac:dyDescent="0.3">
      <c r="A4" s="11"/>
      <c r="B4" s="53" t="s">
        <v>3</v>
      </c>
      <c r="C4" s="50">
        <v>3.8</v>
      </c>
      <c r="D4" s="50">
        <v>4.8</v>
      </c>
      <c r="E4" s="50">
        <v>5.8</v>
      </c>
      <c r="F4" s="50">
        <v>6.8</v>
      </c>
      <c r="G4" s="15">
        <v>59.400000000000006</v>
      </c>
      <c r="H4" s="15">
        <v>19.92281309523807</v>
      </c>
      <c r="I4" s="31">
        <v>79.322813095238075</v>
      </c>
      <c r="N4" s="11"/>
    </row>
    <row r="5" spans="1:14" x14ac:dyDescent="0.3">
      <c r="A5" s="11"/>
      <c r="B5" s="54" t="s">
        <v>4</v>
      </c>
      <c r="C5" s="56">
        <v>3.8</v>
      </c>
      <c r="D5" s="56">
        <v>4.8</v>
      </c>
      <c r="E5" s="56">
        <v>5.8</v>
      </c>
      <c r="F5" s="56">
        <v>6.8</v>
      </c>
      <c r="G5" s="15">
        <v>59.400000000000006</v>
      </c>
      <c r="H5" s="15">
        <v>28.363446029609662</v>
      </c>
      <c r="I5" s="31">
        <v>87.763446029609668</v>
      </c>
      <c r="N5" s="11"/>
    </row>
    <row r="6" spans="1:14" x14ac:dyDescent="0.3">
      <c r="A6" s="11"/>
      <c r="B6" s="53" t="s">
        <v>5</v>
      </c>
      <c r="C6" s="50">
        <v>3.8</v>
      </c>
      <c r="D6" s="50">
        <v>4.8</v>
      </c>
      <c r="E6" s="50">
        <v>5.8</v>
      </c>
      <c r="F6" s="50">
        <v>6.8</v>
      </c>
      <c r="G6" s="15">
        <v>59.400000000000006</v>
      </c>
      <c r="H6" s="15">
        <v>35.93330111111112</v>
      </c>
      <c r="I6" s="31">
        <v>95.333301111111126</v>
      </c>
      <c r="N6" s="11"/>
    </row>
    <row r="7" spans="1:14" x14ac:dyDescent="0.3">
      <c r="A7" s="11"/>
      <c r="B7" s="53" t="s">
        <v>6</v>
      </c>
      <c r="C7" s="50">
        <v>3.8</v>
      </c>
      <c r="D7" s="50">
        <v>4.8</v>
      </c>
      <c r="E7" s="50">
        <v>5.8</v>
      </c>
      <c r="F7" s="50">
        <v>6.8</v>
      </c>
      <c r="G7" s="15">
        <v>59.400000000000006</v>
      </c>
      <c r="H7" s="15">
        <v>34.762310215053844</v>
      </c>
      <c r="I7" s="31">
        <v>94.16231021505385</v>
      </c>
      <c r="N7" s="11"/>
    </row>
    <row r="8" spans="1:14" x14ac:dyDescent="0.3">
      <c r="A8" s="11"/>
      <c r="B8" s="53" t="s">
        <v>11</v>
      </c>
      <c r="C8" s="56">
        <v>3.8</v>
      </c>
      <c r="D8" s="56">
        <v>4.8</v>
      </c>
      <c r="E8" s="56">
        <v>5.8</v>
      </c>
      <c r="F8" s="56">
        <v>6.8</v>
      </c>
      <c r="G8" s="17">
        <v>59.400000000000006</v>
      </c>
      <c r="H8" s="15">
        <v>58.324620000000024</v>
      </c>
      <c r="I8" s="31">
        <v>117.72462000000003</v>
      </c>
      <c r="N8" s="11"/>
    </row>
    <row r="9" spans="1:14" x14ac:dyDescent="0.3">
      <c r="A9" s="11"/>
      <c r="B9" s="53" t="s">
        <v>12</v>
      </c>
      <c r="C9" s="56">
        <v>3.8</v>
      </c>
      <c r="D9" s="56">
        <v>4.8</v>
      </c>
      <c r="E9" s="56">
        <v>5.8</v>
      </c>
      <c r="F9" s="56">
        <v>6.8</v>
      </c>
      <c r="G9" s="17">
        <v>59.400000000000006</v>
      </c>
      <c r="H9" s="17">
        <v>79.656227956989255</v>
      </c>
      <c r="I9" s="31">
        <v>139.05622795698926</v>
      </c>
      <c r="N9" s="11"/>
    </row>
    <row r="10" spans="1:14" x14ac:dyDescent="0.3">
      <c r="A10" s="11"/>
      <c r="B10" s="53" t="s">
        <v>13</v>
      </c>
      <c r="C10" s="56">
        <v>3.8</v>
      </c>
      <c r="D10" s="56">
        <v>4.8</v>
      </c>
      <c r="E10" s="56">
        <v>5.8</v>
      </c>
      <c r="F10" s="56">
        <v>6.8</v>
      </c>
      <c r="G10" s="17">
        <v>59.400000000000006</v>
      </c>
      <c r="H10" s="17">
        <v>102.6921440860217</v>
      </c>
      <c r="I10" s="31">
        <v>162.0921440860217</v>
      </c>
      <c r="N10" s="11"/>
    </row>
    <row r="11" spans="1:14" x14ac:dyDescent="0.3">
      <c r="A11" s="11"/>
      <c r="B11" s="54" t="s">
        <v>7</v>
      </c>
      <c r="C11" s="56">
        <v>3.8</v>
      </c>
      <c r="D11" s="56">
        <v>4.8</v>
      </c>
      <c r="E11" s="56">
        <v>5.8</v>
      </c>
      <c r="F11" s="56">
        <v>6.8</v>
      </c>
      <c r="G11" s="17">
        <v>59.400000000000006</v>
      </c>
      <c r="H11" s="17">
        <v>129.91670138888895</v>
      </c>
      <c r="I11" s="31">
        <v>189.31670138888896</v>
      </c>
      <c r="N11" s="11"/>
    </row>
    <row r="12" spans="1:14" x14ac:dyDescent="0.3">
      <c r="A12" s="11"/>
      <c r="B12" s="53" t="s">
        <v>8</v>
      </c>
      <c r="C12" s="56">
        <v>3.8</v>
      </c>
      <c r="D12" s="56">
        <v>4.8</v>
      </c>
      <c r="E12" s="56">
        <v>5.8</v>
      </c>
      <c r="F12" s="56">
        <v>6.8</v>
      </c>
      <c r="G12" s="17">
        <v>59.400000000000006</v>
      </c>
      <c r="H12" s="17">
        <v>209.40365771812083</v>
      </c>
      <c r="I12" s="31">
        <v>268.8036577181208</v>
      </c>
      <c r="N12" s="11"/>
    </row>
    <row r="13" spans="1:14" x14ac:dyDescent="0.3">
      <c r="A13" s="11"/>
      <c r="B13" s="53" t="s">
        <v>9</v>
      </c>
      <c r="C13" s="56">
        <v>3.8</v>
      </c>
      <c r="D13" s="56">
        <v>4.8</v>
      </c>
      <c r="E13" s="56">
        <v>5.8</v>
      </c>
      <c r="F13" s="56">
        <v>6.8</v>
      </c>
      <c r="G13" s="17">
        <v>59.400000000000006</v>
      </c>
      <c r="H13" s="17">
        <v>247.59366319444422</v>
      </c>
      <c r="I13" s="31">
        <v>306.99366319444425</v>
      </c>
      <c r="N13" s="11"/>
    </row>
    <row r="14" spans="1:14" x14ac:dyDescent="0.3">
      <c r="A14" s="11"/>
      <c r="B14" s="53" t="s">
        <v>10</v>
      </c>
      <c r="C14" s="56">
        <v>3.8</v>
      </c>
      <c r="D14" s="56">
        <v>4.8</v>
      </c>
      <c r="E14" s="56">
        <v>5.8</v>
      </c>
      <c r="F14" s="56">
        <v>6.8</v>
      </c>
      <c r="G14" s="17">
        <v>59.400000000000006</v>
      </c>
      <c r="H14" s="17">
        <v>255.72945228494643</v>
      </c>
      <c r="I14" s="31">
        <v>315.12945228494641</v>
      </c>
      <c r="N14" s="11"/>
    </row>
    <row r="15" spans="1:14" x14ac:dyDescent="0.3">
      <c r="A15" s="11"/>
      <c r="B15" s="53" t="s">
        <v>14</v>
      </c>
      <c r="C15" s="56">
        <v>3.8</v>
      </c>
      <c r="D15" s="56">
        <v>4.8</v>
      </c>
      <c r="E15" s="56">
        <v>5.8</v>
      </c>
      <c r="F15" s="56">
        <v>6.8</v>
      </c>
      <c r="G15" s="17">
        <v>59.400000000000006</v>
      </c>
      <c r="H15" s="17">
        <v>245.62483198924747</v>
      </c>
      <c r="I15" s="31">
        <v>305.02483198924745</v>
      </c>
      <c r="N15" s="11"/>
    </row>
    <row r="16" spans="1:14" x14ac:dyDescent="0.3">
      <c r="A16" s="11"/>
      <c r="B16" s="53" t="s">
        <v>15</v>
      </c>
      <c r="C16" s="56">
        <v>3.8</v>
      </c>
      <c r="D16" s="56">
        <v>4.8</v>
      </c>
      <c r="E16" s="56">
        <v>5.8</v>
      </c>
      <c r="F16" s="56">
        <v>6.8</v>
      </c>
      <c r="G16" s="17">
        <v>59.400000000000006</v>
      </c>
      <c r="H16" s="17">
        <v>226.14103422619002</v>
      </c>
      <c r="I16" s="31">
        <v>285.54103422619005</v>
      </c>
      <c r="N16" s="11"/>
    </row>
    <row r="17" spans="1:14" x14ac:dyDescent="0.3">
      <c r="A17" s="11"/>
      <c r="B17" s="53" t="s">
        <v>16</v>
      </c>
      <c r="C17" s="56">
        <v>3.8</v>
      </c>
      <c r="D17" s="56">
        <v>4.8</v>
      </c>
      <c r="E17" s="56">
        <v>5.8</v>
      </c>
      <c r="F17" s="56">
        <v>6.8</v>
      </c>
      <c r="G17" s="17">
        <v>59.400000000000006</v>
      </c>
      <c r="H17" s="17">
        <v>302.34650067294723</v>
      </c>
      <c r="I17" s="31">
        <v>361.74650067294726</v>
      </c>
      <c r="N17" s="11"/>
    </row>
    <row r="18" spans="1:14" x14ac:dyDescent="0.3">
      <c r="A18" s="11"/>
      <c r="B18" s="53" t="s">
        <v>17</v>
      </c>
      <c r="C18" s="56">
        <v>3.8</v>
      </c>
      <c r="D18" s="56">
        <v>4.8</v>
      </c>
      <c r="E18" s="56">
        <v>5.8</v>
      </c>
      <c r="F18" s="56">
        <v>6.8</v>
      </c>
      <c r="G18" s="17">
        <v>59.400000000000006</v>
      </c>
      <c r="H18" s="17">
        <v>269.74864583333294</v>
      </c>
      <c r="I18" s="31">
        <v>329.14864583333292</v>
      </c>
      <c r="N18" s="11"/>
    </row>
    <row r="19" spans="1:14" x14ac:dyDescent="0.3">
      <c r="A19" s="11"/>
      <c r="B19" s="53" t="s">
        <v>18</v>
      </c>
      <c r="C19" s="56">
        <v>3.8</v>
      </c>
      <c r="D19" s="56">
        <v>4.8</v>
      </c>
      <c r="E19" s="56">
        <v>5.8</v>
      </c>
      <c r="F19" s="56">
        <v>6.8</v>
      </c>
      <c r="G19" s="17">
        <v>59.400000000000006</v>
      </c>
      <c r="H19" s="17">
        <v>245.08955483870994</v>
      </c>
      <c r="I19" s="31">
        <v>304.48955483870998</v>
      </c>
      <c r="N19" s="11"/>
    </row>
    <row r="20" spans="1:14" x14ac:dyDescent="0.3">
      <c r="A20" s="11"/>
      <c r="B20" s="53" t="s">
        <v>19</v>
      </c>
      <c r="C20" s="56">
        <v>3.8</v>
      </c>
      <c r="D20" s="56">
        <v>4.8</v>
      </c>
      <c r="E20" s="56">
        <v>5.8</v>
      </c>
      <c r="F20" s="56">
        <v>6.8</v>
      </c>
      <c r="G20" s="17">
        <v>59.400000000000006</v>
      </c>
      <c r="H20" s="17">
        <v>264.52198500000031</v>
      </c>
      <c r="I20" s="31">
        <v>323.92198500000029</v>
      </c>
      <c r="N20" s="11"/>
    </row>
    <row r="21" spans="1:14" ht="15" thickBot="1" x14ac:dyDescent="0.35">
      <c r="A21" s="11"/>
      <c r="B21" s="55" t="s">
        <v>20</v>
      </c>
      <c r="C21" s="51">
        <v>3.8</v>
      </c>
      <c r="D21" s="51">
        <v>4.8</v>
      </c>
      <c r="E21" s="51">
        <v>5.8</v>
      </c>
      <c r="F21" s="51">
        <v>6.8</v>
      </c>
      <c r="G21" s="26">
        <v>59.400000000000006</v>
      </c>
      <c r="H21" s="26">
        <v>387.55457096774182</v>
      </c>
      <c r="I21" s="32">
        <v>446.9545709677418</v>
      </c>
      <c r="N21" s="11"/>
    </row>
    <row r="22" spans="1:14" x14ac:dyDescent="0.3">
      <c r="A22" s="11"/>
      <c r="N22" s="11"/>
    </row>
    <row r="23" spans="1:14" x14ac:dyDescent="0.3">
      <c r="A23" s="11"/>
      <c r="N23" s="11"/>
    </row>
    <row r="24" spans="1:14" x14ac:dyDescent="0.3">
      <c r="A24" s="11"/>
      <c r="N24" s="11"/>
    </row>
    <row r="25" spans="1:14" x14ac:dyDescent="0.3">
      <c r="A25" s="11"/>
      <c r="N25" s="11"/>
    </row>
    <row r="26" spans="1:14" x14ac:dyDescent="0.3">
      <c r="A26" s="11"/>
      <c r="N26" s="11"/>
    </row>
    <row r="27" spans="1:14" x14ac:dyDescent="0.3">
      <c r="A27" s="11"/>
      <c r="N27" s="11"/>
    </row>
    <row r="28" spans="1:14" x14ac:dyDescent="0.3">
      <c r="A28" s="11"/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70CE-705F-478A-87AB-EBC207EBFCA9}">
  <sheetPr codeName="Sheet17"/>
  <dimension ref="A1:K28"/>
  <sheetViews>
    <sheetView showGridLines="0" workbookViewId="0">
      <selection activeCell="F3" sqref="F3"/>
    </sheetView>
  </sheetViews>
  <sheetFormatPr defaultRowHeight="14.4" x14ac:dyDescent="0.3"/>
  <cols>
    <col min="1" max="1" width="4" customWidth="1"/>
    <col min="2" max="2" width="17.88671875" bestFit="1" customWidth="1"/>
    <col min="4" max="4" width="12.88671875" customWidth="1"/>
    <col min="5" max="5" width="12.33203125" customWidth="1"/>
    <col min="7" max="7" width="32.88671875" bestFit="1" customWidth="1"/>
  </cols>
  <sheetData>
    <row r="1" spans="1:11" ht="15" thickBot="1" x14ac:dyDescent="0.35">
      <c r="B1" s="66" t="s">
        <v>75</v>
      </c>
      <c r="C1" s="67"/>
      <c r="D1" s="67"/>
      <c r="E1" s="69"/>
    </row>
    <row r="2" spans="1:11" ht="76.5" customHeight="1" thickBot="1" x14ac:dyDescent="0.35">
      <c r="A2" s="11"/>
      <c r="B2" s="19" t="s">
        <v>21</v>
      </c>
      <c r="C2" s="10" t="s">
        <v>0</v>
      </c>
      <c r="D2" s="13" t="s">
        <v>61</v>
      </c>
      <c r="E2" s="10" t="s">
        <v>24</v>
      </c>
    </row>
    <row r="3" spans="1:11" x14ac:dyDescent="0.3">
      <c r="A3" s="11"/>
      <c r="B3" s="21" t="s">
        <v>2</v>
      </c>
      <c r="C3" s="22">
        <v>11</v>
      </c>
      <c r="D3" s="22">
        <v>86</v>
      </c>
      <c r="E3" s="39">
        <v>64.5</v>
      </c>
      <c r="F3" s="28"/>
      <c r="K3" s="11"/>
    </row>
    <row r="4" spans="1:11" x14ac:dyDescent="0.3">
      <c r="A4" s="11"/>
      <c r="B4" s="23" t="s">
        <v>3</v>
      </c>
      <c r="C4" s="15">
        <v>11</v>
      </c>
      <c r="D4" s="14">
        <v>86</v>
      </c>
      <c r="E4" s="31">
        <v>64.5</v>
      </c>
      <c r="K4" s="11"/>
    </row>
    <row r="5" spans="1:11" x14ac:dyDescent="0.3">
      <c r="A5" s="11"/>
      <c r="B5" s="24" t="s">
        <v>4</v>
      </c>
      <c r="C5" s="17">
        <v>11</v>
      </c>
      <c r="D5" s="14">
        <v>86</v>
      </c>
      <c r="E5" s="31">
        <v>64.5</v>
      </c>
      <c r="K5" s="11"/>
    </row>
    <row r="6" spans="1:11" x14ac:dyDescent="0.3">
      <c r="A6" s="11"/>
      <c r="B6" s="23" t="s">
        <v>5</v>
      </c>
      <c r="C6" s="15">
        <v>11</v>
      </c>
      <c r="D6" s="14">
        <v>86</v>
      </c>
      <c r="E6" s="31">
        <v>64.5</v>
      </c>
      <c r="K6" s="11"/>
    </row>
    <row r="7" spans="1:11" x14ac:dyDescent="0.3">
      <c r="A7" s="11"/>
      <c r="B7" s="23" t="s">
        <v>6</v>
      </c>
      <c r="C7" s="15">
        <v>11</v>
      </c>
      <c r="D7" s="14">
        <v>86</v>
      </c>
      <c r="E7" s="31">
        <v>64.5</v>
      </c>
      <c r="K7" s="11"/>
    </row>
    <row r="8" spans="1:11" x14ac:dyDescent="0.3">
      <c r="A8" s="11"/>
      <c r="B8" s="23" t="s">
        <v>11</v>
      </c>
      <c r="C8" s="17">
        <v>11</v>
      </c>
      <c r="D8" s="17">
        <v>86</v>
      </c>
      <c r="E8" s="31">
        <v>64.5</v>
      </c>
      <c r="K8" s="11"/>
    </row>
    <row r="9" spans="1:11" x14ac:dyDescent="0.3">
      <c r="A9" s="11"/>
      <c r="B9" s="23" t="s">
        <v>12</v>
      </c>
      <c r="C9" s="17">
        <v>11</v>
      </c>
      <c r="D9" s="17">
        <v>86</v>
      </c>
      <c r="E9" s="31">
        <v>64.5</v>
      </c>
      <c r="K9" s="11"/>
    </row>
    <row r="10" spans="1:11" x14ac:dyDescent="0.3">
      <c r="A10" s="11"/>
      <c r="B10" s="23" t="s">
        <v>13</v>
      </c>
      <c r="C10" s="17">
        <v>11</v>
      </c>
      <c r="D10" s="17">
        <v>86</v>
      </c>
      <c r="E10" s="31">
        <v>64.5</v>
      </c>
      <c r="K10" s="11"/>
    </row>
    <row r="11" spans="1:11" x14ac:dyDescent="0.3">
      <c r="A11" s="11"/>
      <c r="B11" s="24" t="s">
        <v>7</v>
      </c>
      <c r="C11" s="17">
        <v>11</v>
      </c>
      <c r="D11" s="17">
        <v>86</v>
      </c>
      <c r="E11" s="31">
        <v>64.5</v>
      </c>
      <c r="K11" s="11"/>
    </row>
    <row r="12" spans="1:11" x14ac:dyDescent="0.3">
      <c r="A12" s="11"/>
      <c r="B12" s="23" t="s">
        <v>8</v>
      </c>
      <c r="C12" s="17">
        <v>11</v>
      </c>
      <c r="D12" s="17">
        <v>86</v>
      </c>
      <c r="E12" s="31">
        <v>64.5</v>
      </c>
      <c r="K12" s="11"/>
    </row>
    <row r="13" spans="1:11" x14ac:dyDescent="0.3">
      <c r="A13" s="11"/>
      <c r="B13" s="23" t="s">
        <v>9</v>
      </c>
      <c r="C13" s="17">
        <v>11</v>
      </c>
      <c r="D13" s="17">
        <v>86</v>
      </c>
      <c r="E13" s="31">
        <v>64.5</v>
      </c>
      <c r="K13" s="11"/>
    </row>
    <row r="14" spans="1:11" x14ac:dyDescent="0.3">
      <c r="A14" s="11"/>
      <c r="B14" s="23" t="s">
        <v>10</v>
      </c>
      <c r="C14" s="17">
        <v>11</v>
      </c>
      <c r="D14" s="17">
        <v>86</v>
      </c>
      <c r="E14" s="31">
        <v>64.5</v>
      </c>
      <c r="K14" s="11"/>
    </row>
    <row r="15" spans="1:11" x14ac:dyDescent="0.3">
      <c r="A15" s="11"/>
      <c r="B15" s="23" t="s">
        <v>14</v>
      </c>
      <c r="C15" s="17">
        <v>11</v>
      </c>
      <c r="D15" s="17">
        <v>86</v>
      </c>
      <c r="E15" s="31">
        <v>64.5</v>
      </c>
      <c r="K15" s="11"/>
    </row>
    <row r="16" spans="1:11" x14ac:dyDescent="0.3">
      <c r="A16" s="11"/>
      <c r="B16" s="23" t="s">
        <v>15</v>
      </c>
      <c r="C16" s="17">
        <v>11</v>
      </c>
      <c r="D16" s="17">
        <v>86</v>
      </c>
      <c r="E16" s="31">
        <v>64.5</v>
      </c>
      <c r="K16" s="11"/>
    </row>
    <row r="17" spans="1:11" x14ac:dyDescent="0.3">
      <c r="A17" s="11"/>
      <c r="B17" s="23" t="s">
        <v>16</v>
      </c>
      <c r="C17" s="17">
        <v>11</v>
      </c>
      <c r="D17" s="17">
        <v>86</v>
      </c>
      <c r="E17" s="31">
        <v>64.5</v>
      </c>
      <c r="K17" s="11"/>
    </row>
    <row r="18" spans="1:11" x14ac:dyDescent="0.3">
      <c r="A18" s="11"/>
      <c r="B18" s="23" t="s">
        <v>17</v>
      </c>
      <c r="C18" s="17">
        <v>11</v>
      </c>
      <c r="D18" s="17">
        <v>86</v>
      </c>
      <c r="E18" s="31">
        <v>64.5</v>
      </c>
      <c r="K18" s="11"/>
    </row>
    <row r="19" spans="1:11" x14ac:dyDescent="0.3">
      <c r="A19" s="11"/>
      <c r="B19" s="23" t="s">
        <v>18</v>
      </c>
      <c r="C19" s="17">
        <v>11</v>
      </c>
      <c r="D19" s="17">
        <v>86</v>
      </c>
      <c r="E19" s="31">
        <v>64.5</v>
      </c>
      <c r="K19" s="11"/>
    </row>
    <row r="20" spans="1:11" x14ac:dyDescent="0.3">
      <c r="A20" s="11"/>
      <c r="B20" s="23" t="s">
        <v>19</v>
      </c>
      <c r="C20" s="17">
        <v>11</v>
      </c>
      <c r="D20" s="17">
        <v>86</v>
      </c>
      <c r="E20" s="31">
        <v>64.5</v>
      </c>
      <c r="K20" s="11"/>
    </row>
    <row r="21" spans="1:11" ht="15" thickBot="1" x14ac:dyDescent="0.35">
      <c r="A21" s="11"/>
      <c r="B21" s="25" t="s">
        <v>20</v>
      </c>
      <c r="C21" s="26">
        <v>11</v>
      </c>
      <c r="D21" s="26">
        <v>86</v>
      </c>
      <c r="E21" s="32">
        <v>64.5</v>
      </c>
      <c r="K21" s="11"/>
    </row>
    <row r="22" spans="1:11" x14ac:dyDescent="0.3">
      <c r="A22" s="11"/>
      <c r="K22" s="11"/>
    </row>
    <row r="23" spans="1:11" x14ac:dyDescent="0.3">
      <c r="A23" s="11"/>
      <c r="K23" s="11"/>
    </row>
    <row r="24" spans="1:11" x14ac:dyDescent="0.3">
      <c r="A24" s="11"/>
      <c r="K24" s="11"/>
    </row>
    <row r="25" spans="1:11" x14ac:dyDescent="0.3">
      <c r="A25" s="11"/>
      <c r="K25" s="11"/>
    </row>
    <row r="26" spans="1:11" x14ac:dyDescent="0.3">
      <c r="A26" s="11"/>
      <c r="K26" s="11"/>
    </row>
    <row r="27" spans="1:11" x14ac:dyDescent="0.3">
      <c r="A27" s="11"/>
      <c r="K27" s="11"/>
    </row>
    <row r="28" spans="1:11" x14ac:dyDescent="0.3">
      <c r="A28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6C8AC-CEA7-4FB1-9DD4-45243336FA8E}">
  <sheetPr codeName="Sheet18"/>
  <dimension ref="A1:P28"/>
  <sheetViews>
    <sheetView showGridLines="0" workbookViewId="0">
      <selection activeCell="E10" sqref="E10"/>
    </sheetView>
  </sheetViews>
  <sheetFormatPr defaultRowHeight="14.4" x14ac:dyDescent="0.3"/>
  <cols>
    <col min="1" max="1" width="4" customWidth="1"/>
    <col min="2" max="2" width="17.88671875" bestFit="1" customWidth="1"/>
    <col min="5" max="8" width="12.88671875" customWidth="1"/>
    <col min="9" max="9" width="10.33203125" customWidth="1"/>
    <col min="10" max="11" width="12.33203125" customWidth="1"/>
    <col min="12" max="12" width="32.88671875" bestFit="1" customWidth="1"/>
  </cols>
  <sheetData>
    <row r="1" spans="1:16" ht="15" customHeight="1" thickBot="1" x14ac:dyDescent="0.35">
      <c r="B1" s="72" t="s">
        <v>113</v>
      </c>
      <c r="C1" s="73"/>
      <c r="D1" s="73"/>
      <c r="E1" s="73"/>
      <c r="F1" s="73"/>
      <c r="G1" s="73"/>
      <c r="H1" s="73"/>
      <c r="I1" s="73"/>
      <c r="J1" s="73"/>
      <c r="K1" s="74"/>
    </row>
    <row r="2" spans="1:16" ht="76.5" customHeight="1" thickBot="1" x14ac:dyDescent="0.35">
      <c r="A2" s="11"/>
      <c r="B2" s="27" t="s">
        <v>21</v>
      </c>
      <c r="C2" s="48" t="s">
        <v>0</v>
      </c>
      <c r="D2" s="48" t="s">
        <v>114</v>
      </c>
      <c r="E2" s="46" t="s">
        <v>61</v>
      </c>
      <c r="F2" s="46" t="s">
        <v>62</v>
      </c>
      <c r="G2" s="46" t="s">
        <v>98</v>
      </c>
      <c r="H2" s="46" t="s">
        <v>99</v>
      </c>
      <c r="I2" s="46" t="s">
        <v>23</v>
      </c>
      <c r="J2" s="46" t="s">
        <v>100</v>
      </c>
      <c r="K2" s="47" t="s">
        <v>101</v>
      </c>
    </row>
    <row r="3" spans="1:16" x14ac:dyDescent="0.3">
      <c r="A3" s="11"/>
      <c r="B3" s="52" t="s">
        <v>2</v>
      </c>
      <c r="C3" s="49">
        <v>6</v>
      </c>
      <c r="D3" s="49">
        <v>65</v>
      </c>
      <c r="E3" s="14">
        <v>86</v>
      </c>
      <c r="F3" s="14">
        <v>78.5</v>
      </c>
      <c r="G3" s="14">
        <f>E3*0.75</f>
        <v>64.5</v>
      </c>
      <c r="H3" s="14">
        <f t="shared" ref="H3:H21" si="0">F3*0.75</f>
        <v>58.875</v>
      </c>
      <c r="I3" s="14">
        <v>22.422966129032318</v>
      </c>
      <c r="J3" s="14">
        <f t="shared" ref="J3:K21" si="1">$I3+G3</f>
        <v>86.922966129032318</v>
      </c>
      <c r="K3" s="30">
        <f t="shared" si="1"/>
        <v>81.297966129032318</v>
      </c>
      <c r="P3" s="11"/>
    </row>
    <row r="4" spans="1:16" x14ac:dyDescent="0.3">
      <c r="A4" s="11"/>
      <c r="B4" s="53" t="s">
        <v>3</v>
      </c>
      <c r="C4" s="50">
        <v>6</v>
      </c>
      <c r="D4" s="50">
        <v>65</v>
      </c>
      <c r="E4" s="15">
        <v>86</v>
      </c>
      <c r="F4" s="15">
        <v>78.5</v>
      </c>
      <c r="G4" s="15">
        <f t="shared" ref="G4:G21" si="2">E4*0.75</f>
        <v>64.5</v>
      </c>
      <c r="H4" s="15">
        <f t="shared" si="0"/>
        <v>58.875</v>
      </c>
      <c r="I4" s="15">
        <v>19.92281309523807</v>
      </c>
      <c r="J4" s="15">
        <f t="shared" si="1"/>
        <v>84.42281309523807</v>
      </c>
      <c r="K4" s="31">
        <f t="shared" si="1"/>
        <v>78.79781309523807</v>
      </c>
      <c r="P4" s="11"/>
    </row>
    <row r="5" spans="1:16" x14ac:dyDescent="0.3">
      <c r="A5" s="11"/>
      <c r="B5" s="54" t="s">
        <v>4</v>
      </c>
      <c r="C5" s="56">
        <v>6</v>
      </c>
      <c r="D5" s="56">
        <v>65</v>
      </c>
      <c r="E5" s="15">
        <v>86</v>
      </c>
      <c r="F5" s="15">
        <v>78.5</v>
      </c>
      <c r="G5" s="15">
        <f t="shared" si="2"/>
        <v>64.5</v>
      </c>
      <c r="H5" s="15">
        <f t="shared" si="0"/>
        <v>58.875</v>
      </c>
      <c r="I5" s="15">
        <v>28.363446029609662</v>
      </c>
      <c r="J5" s="15">
        <f t="shared" si="1"/>
        <v>92.863446029609662</v>
      </c>
      <c r="K5" s="31">
        <f t="shared" si="1"/>
        <v>87.238446029609662</v>
      </c>
      <c r="P5" s="11"/>
    </row>
    <row r="6" spans="1:16" x14ac:dyDescent="0.3">
      <c r="A6" s="11"/>
      <c r="B6" s="53" t="s">
        <v>5</v>
      </c>
      <c r="C6" s="50">
        <v>6</v>
      </c>
      <c r="D6" s="50">
        <v>65</v>
      </c>
      <c r="E6" s="15">
        <v>86</v>
      </c>
      <c r="F6" s="15">
        <v>78.5</v>
      </c>
      <c r="G6" s="15">
        <f t="shared" si="2"/>
        <v>64.5</v>
      </c>
      <c r="H6" s="15">
        <f t="shared" si="0"/>
        <v>58.875</v>
      </c>
      <c r="I6" s="15">
        <v>35.93330111111112</v>
      </c>
      <c r="J6" s="15">
        <f t="shared" si="1"/>
        <v>100.43330111111112</v>
      </c>
      <c r="K6" s="31">
        <f t="shared" si="1"/>
        <v>94.80830111111112</v>
      </c>
      <c r="P6" s="11"/>
    </row>
    <row r="7" spans="1:16" x14ac:dyDescent="0.3">
      <c r="A7" s="11"/>
      <c r="B7" s="53" t="s">
        <v>6</v>
      </c>
      <c r="C7" s="50">
        <v>6</v>
      </c>
      <c r="D7" s="50">
        <v>65</v>
      </c>
      <c r="E7" s="15">
        <v>86</v>
      </c>
      <c r="F7" s="15">
        <v>78.5</v>
      </c>
      <c r="G7" s="15">
        <f t="shared" si="2"/>
        <v>64.5</v>
      </c>
      <c r="H7" s="15">
        <f t="shared" si="0"/>
        <v>58.875</v>
      </c>
      <c r="I7" s="15">
        <v>34.762310215053844</v>
      </c>
      <c r="J7" s="15">
        <f t="shared" si="1"/>
        <v>99.262310215053844</v>
      </c>
      <c r="K7" s="31">
        <f t="shared" si="1"/>
        <v>93.637310215053844</v>
      </c>
      <c r="P7" s="11"/>
    </row>
    <row r="8" spans="1:16" x14ac:dyDescent="0.3">
      <c r="A8" s="11"/>
      <c r="B8" s="53" t="s">
        <v>11</v>
      </c>
      <c r="C8" s="56">
        <v>6</v>
      </c>
      <c r="D8" s="56">
        <v>65</v>
      </c>
      <c r="E8" s="17">
        <v>86</v>
      </c>
      <c r="F8" s="17">
        <v>78.5</v>
      </c>
      <c r="G8" s="15">
        <f t="shared" si="2"/>
        <v>64.5</v>
      </c>
      <c r="H8" s="15">
        <f t="shared" si="0"/>
        <v>58.875</v>
      </c>
      <c r="I8" s="15">
        <v>58.324620000000024</v>
      </c>
      <c r="J8" s="15">
        <f t="shared" si="1"/>
        <v>122.82462000000002</v>
      </c>
      <c r="K8" s="31">
        <f t="shared" si="1"/>
        <v>117.19962000000002</v>
      </c>
      <c r="P8" s="11"/>
    </row>
    <row r="9" spans="1:16" x14ac:dyDescent="0.3">
      <c r="A9" s="11"/>
      <c r="B9" s="53" t="s">
        <v>12</v>
      </c>
      <c r="C9" s="56">
        <v>6</v>
      </c>
      <c r="D9" s="56">
        <v>65</v>
      </c>
      <c r="E9" s="17">
        <v>86</v>
      </c>
      <c r="F9" s="17">
        <v>78.5</v>
      </c>
      <c r="G9" s="15">
        <f t="shared" si="2"/>
        <v>64.5</v>
      </c>
      <c r="H9" s="15">
        <f t="shared" si="0"/>
        <v>58.875</v>
      </c>
      <c r="I9" s="17">
        <v>79.656227956989255</v>
      </c>
      <c r="J9" s="15">
        <f t="shared" si="1"/>
        <v>144.15622795698926</v>
      </c>
      <c r="K9" s="31">
        <f t="shared" si="1"/>
        <v>138.53122795698926</v>
      </c>
      <c r="P9" s="11"/>
    </row>
    <row r="10" spans="1:16" x14ac:dyDescent="0.3">
      <c r="A10" s="11"/>
      <c r="B10" s="53" t="s">
        <v>13</v>
      </c>
      <c r="C10" s="56">
        <v>6</v>
      </c>
      <c r="D10" s="56">
        <v>65</v>
      </c>
      <c r="E10" s="17">
        <v>86</v>
      </c>
      <c r="F10" s="17">
        <v>78.5</v>
      </c>
      <c r="G10" s="15">
        <f t="shared" si="2"/>
        <v>64.5</v>
      </c>
      <c r="H10" s="15">
        <f t="shared" si="0"/>
        <v>58.875</v>
      </c>
      <c r="I10" s="17">
        <v>102.6921440860217</v>
      </c>
      <c r="J10" s="15">
        <f t="shared" si="1"/>
        <v>167.1921440860217</v>
      </c>
      <c r="K10" s="31">
        <f t="shared" si="1"/>
        <v>161.5671440860217</v>
      </c>
      <c r="P10" s="11"/>
    </row>
    <row r="11" spans="1:16" x14ac:dyDescent="0.3">
      <c r="A11" s="11"/>
      <c r="B11" s="54" t="s">
        <v>7</v>
      </c>
      <c r="C11" s="56">
        <v>6</v>
      </c>
      <c r="D11" s="56">
        <v>65</v>
      </c>
      <c r="E11" s="17">
        <v>86</v>
      </c>
      <c r="F11" s="17">
        <v>78.5</v>
      </c>
      <c r="G11" s="15">
        <f t="shared" si="2"/>
        <v>64.5</v>
      </c>
      <c r="H11" s="15">
        <f t="shared" si="0"/>
        <v>58.875</v>
      </c>
      <c r="I11" s="17">
        <v>129.91670138888895</v>
      </c>
      <c r="J11" s="15">
        <f t="shared" si="1"/>
        <v>194.41670138888895</v>
      </c>
      <c r="K11" s="31">
        <f t="shared" si="1"/>
        <v>188.79170138888895</v>
      </c>
      <c r="P11" s="11"/>
    </row>
    <row r="12" spans="1:16" x14ac:dyDescent="0.3">
      <c r="A12" s="11"/>
      <c r="B12" s="53" t="s">
        <v>8</v>
      </c>
      <c r="C12" s="56">
        <v>6</v>
      </c>
      <c r="D12" s="56">
        <v>65</v>
      </c>
      <c r="E12" s="17">
        <v>86</v>
      </c>
      <c r="F12" s="17">
        <v>78.5</v>
      </c>
      <c r="G12" s="15">
        <f t="shared" si="2"/>
        <v>64.5</v>
      </c>
      <c r="H12" s="15">
        <f t="shared" si="0"/>
        <v>58.875</v>
      </c>
      <c r="I12" s="17">
        <v>209.40365771812083</v>
      </c>
      <c r="J12" s="15">
        <f t="shared" si="1"/>
        <v>273.90365771812083</v>
      </c>
      <c r="K12" s="31">
        <f t="shared" si="1"/>
        <v>268.27865771812083</v>
      </c>
      <c r="P12" s="11"/>
    </row>
    <row r="13" spans="1:16" x14ac:dyDescent="0.3">
      <c r="A13" s="11"/>
      <c r="B13" s="53" t="s">
        <v>9</v>
      </c>
      <c r="C13" s="56">
        <v>6</v>
      </c>
      <c r="D13" s="56">
        <v>65</v>
      </c>
      <c r="E13" s="17">
        <v>86</v>
      </c>
      <c r="F13" s="17">
        <v>78.5</v>
      </c>
      <c r="G13" s="15">
        <f t="shared" si="2"/>
        <v>64.5</v>
      </c>
      <c r="H13" s="15">
        <f t="shared" si="0"/>
        <v>58.875</v>
      </c>
      <c r="I13" s="17">
        <v>247.59366319444422</v>
      </c>
      <c r="J13" s="15">
        <f t="shared" si="1"/>
        <v>312.09366319444422</v>
      </c>
      <c r="K13" s="31">
        <f t="shared" si="1"/>
        <v>306.46866319444422</v>
      </c>
      <c r="P13" s="11"/>
    </row>
    <row r="14" spans="1:16" x14ac:dyDescent="0.3">
      <c r="A14" s="11"/>
      <c r="B14" s="53" t="s">
        <v>10</v>
      </c>
      <c r="C14" s="56">
        <v>6</v>
      </c>
      <c r="D14" s="56">
        <v>65</v>
      </c>
      <c r="E14" s="17">
        <v>86</v>
      </c>
      <c r="F14" s="17">
        <v>78.5</v>
      </c>
      <c r="G14" s="15">
        <f t="shared" si="2"/>
        <v>64.5</v>
      </c>
      <c r="H14" s="15">
        <f t="shared" si="0"/>
        <v>58.875</v>
      </c>
      <c r="I14" s="17">
        <v>255.72945228494643</v>
      </c>
      <c r="J14" s="15">
        <f t="shared" si="1"/>
        <v>320.22945228494643</v>
      </c>
      <c r="K14" s="31">
        <f t="shared" si="1"/>
        <v>314.60445228494643</v>
      </c>
      <c r="P14" s="11"/>
    </row>
    <row r="15" spans="1:16" x14ac:dyDescent="0.3">
      <c r="A15" s="11"/>
      <c r="B15" s="53" t="s">
        <v>14</v>
      </c>
      <c r="C15" s="56">
        <v>6</v>
      </c>
      <c r="D15" s="56">
        <v>65</v>
      </c>
      <c r="E15" s="17">
        <v>86</v>
      </c>
      <c r="F15" s="17">
        <v>78.5</v>
      </c>
      <c r="G15" s="15">
        <f t="shared" si="2"/>
        <v>64.5</v>
      </c>
      <c r="H15" s="15">
        <f t="shared" si="0"/>
        <v>58.875</v>
      </c>
      <c r="I15" s="17">
        <v>245.62483198924747</v>
      </c>
      <c r="J15" s="15">
        <f t="shared" si="1"/>
        <v>310.12483198924747</v>
      </c>
      <c r="K15" s="31">
        <f t="shared" si="1"/>
        <v>304.49983198924747</v>
      </c>
      <c r="P15" s="11"/>
    </row>
    <row r="16" spans="1:16" x14ac:dyDescent="0.3">
      <c r="A16" s="11"/>
      <c r="B16" s="53" t="s">
        <v>15</v>
      </c>
      <c r="C16" s="56">
        <v>6</v>
      </c>
      <c r="D16" s="56">
        <v>65</v>
      </c>
      <c r="E16" s="17">
        <v>86</v>
      </c>
      <c r="F16" s="17">
        <v>78.5</v>
      </c>
      <c r="G16" s="15">
        <f t="shared" si="2"/>
        <v>64.5</v>
      </c>
      <c r="H16" s="15">
        <f t="shared" si="0"/>
        <v>58.875</v>
      </c>
      <c r="I16" s="17">
        <v>226.14103422619002</v>
      </c>
      <c r="J16" s="15">
        <f t="shared" si="1"/>
        <v>290.64103422619002</v>
      </c>
      <c r="K16" s="31">
        <f t="shared" si="1"/>
        <v>285.01603422619002</v>
      </c>
      <c r="P16" s="11"/>
    </row>
    <row r="17" spans="1:16" x14ac:dyDescent="0.3">
      <c r="A17" s="11"/>
      <c r="B17" s="53" t="s">
        <v>16</v>
      </c>
      <c r="C17" s="56">
        <v>6</v>
      </c>
      <c r="D17" s="56">
        <v>65</v>
      </c>
      <c r="E17" s="17">
        <v>86</v>
      </c>
      <c r="F17" s="17">
        <v>78.5</v>
      </c>
      <c r="G17" s="15">
        <f t="shared" si="2"/>
        <v>64.5</v>
      </c>
      <c r="H17" s="15">
        <f t="shared" si="0"/>
        <v>58.875</v>
      </c>
      <c r="I17" s="17">
        <v>302.34650067294723</v>
      </c>
      <c r="J17" s="15">
        <f t="shared" si="1"/>
        <v>366.84650067294723</v>
      </c>
      <c r="K17" s="31">
        <f t="shared" si="1"/>
        <v>361.22150067294723</v>
      </c>
      <c r="P17" s="11"/>
    </row>
    <row r="18" spans="1:16" x14ac:dyDescent="0.3">
      <c r="A18" s="11"/>
      <c r="B18" s="53" t="s">
        <v>17</v>
      </c>
      <c r="C18" s="56">
        <v>6</v>
      </c>
      <c r="D18" s="56">
        <v>65</v>
      </c>
      <c r="E18" s="17">
        <v>86</v>
      </c>
      <c r="F18" s="17">
        <v>78.5</v>
      </c>
      <c r="G18" s="15">
        <f t="shared" si="2"/>
        <v>64.5</v>
      </c>
      <c r="H18" s="15">
        <f t="shared" si="0"/>
        <v>58.875</v>
      </c>
      <c r="I18" s="17">
        <v>269.74864583333294</v>
      </c>
      <c r="J18" s="15">
        <f t="shared" si="1"/>
        <v>334.24864583333294</v>
      </c>
      <c r="K18" s="31">
        <f t="shared" si="1"/>
        <v>328.62364583333294</v>
      </c>
      <c r="P18" s="11"/>
    </row>
    <row r="19" spans="1:16" x14ac:dyDescent="0.3">
      <c r="A19" s="11"/>
      <c r="B19" s="53" t="s">
        <v>18</v>
      </c>
      <c r="C19" s="56">
        <v>6</v>
      </c>
      <c r="D19" s="56">
        <v>65</v>
      </c>
      <c r="E19" s="17">
        <v>86</v>
      </c>
      <c r="F19" s="17">
        <v>78.5</v>
      </c>
      <c r="G19" s="15">
        <f t="shared" si="2"/>
        <v>64.5</v>
      </c>
      <c r="H19" s="15">
        <f t="shared" si="0"/>
        <v>58.875</v>
      </c>
      <c r="I19" s="17">
        <v>245.08955483870994</v>
      </c>
      <c r="J19" s="15">
        <f t="shared" si="1"/>
        <v>309.58955483870994</v>
      </c>
      <c r="K19" s="31">
        <f t="shared" si="1"/>
        <v>303.96455483870994</v>
      </c>
      <c r="P19" s="11"/>
    </row>
    <row r="20" spans="1:16" x14ac:dyDescent="0.3">
      <c r="A20" s="11"/>
      <c r="B20" s="53" t="s">
        <v>19</v>
      </c>
      <c r="C20" s="56">
        <v>6</v>
      </c>
      <c r="D20" s="56">
        <v>65</v>
      </c>
      <c r="E20" s="17">
        <v>86</v>
      </c>
      <c r="F20" s="17">
        <v>78.5</v>
      </c>
      <c r="G20" s="15">
        <f t="shared" si="2"/>
        <v>64.5</v>
      </c>
      <c r="H20" s="15">
        <f t="shared" si="0"/>
        <v>58.875</v>
      </c>
      <c r="I20" s="17">
        <v>264.52198500000031</v>
      </c>
      <c r="J20" s="15">
        <f t="shared" si="1"/>
        <v>329.02198500000031</v>
      </c>
      <c r="K20" s="31">
        <f t="shared" si="1"/>
        <v>323.39698500000031</v>
      </c>
      <c r="P20" s="11"/>
    </row>
    <row r="21" spans="1:16" ht="15" thickBot="1" x14ac:dyDescent="0.35">
      <c r="A21" s="11"/>
      <c r="B21" s="55" t="s">
        <v>20</v>
      </c>
      <c r="C21" s="51">
        <v>6</v>
      </c>
      <c r="D21" s="51">
        <v>65</v>
      </c>
      <c r="E21" s="26">
        <v>86</v>
      </c>
      <c r="F21" s="26">
        <v>78.5</v>
      </c>
      <c r="G21" s="26">
        <f t="shared" si="2"/>
        <v>64.5</v>
      </c>
      <c r="H21" s="26">
        <f t="shared" si="0"/>
        <v>58.875</v>
      </c>
      <c r="I21" s="26">
        <v>387.55457096774182</v>
      </c>
      <c r="J21" s="42">
        <f t="shared" si="1"/>
        <v>452.05457096774182</v>
      </c>
      <c r="K21" s="32">
        <f t="shared" si="1"/>
        <v>446.42957096774182</v>
      </c>
      <c r="P21" s="11"/>
    </row>
    <row r="22" spans="1:16" x14ac:dyDescent="0.3">
      <c r="A22" s="11"/>
      <c r="P22" s="11"/>
    </row>
    <row r="23" spans="1:16" x14ac:dyDescent="0.3">
      <c r="A23" s="11"/>
      <c r="P23" s="11"/>
    </row>
    <row r="24" spans="1:16" x14ac:dyDescent="0.3">
      <c r="A24" s="11"/>
      <c r="P24" s="11"/>
    </row>
    <row r="25" spans="1:16" x14ac:dyDescent="0.3">
      <c r="A25" s="11"/>
      <c r="P25" s="11"/>
    </row>
    <row r="26" spans="1:16" x14ac:dyDescent="0.3">
      <c r="A26" s="11"/>
      <c r="P26" s="11"/>
    </row>
    <row r="27" spans="1:16" x14ac:dyDescent="0.3">
      <c r="A27" s="11"/>
      <c r="P27" s="11"/>
    </row>
    <row r="28" spans="1:16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0DA4-3012-412B-AB47-7087B4470CC8}">
  <sheetPr codeName="Sheet19"/>
  <dimension ref="A1:P28"/>
  <sheetViews>
    <sheetView showGridLines="0" workbookViewId="0">
      <selection activeCell="K11" sqref="K11"/>
    </sheetView>
  </sheetViews>
  <sheetFormatPr defaultRowHeight="14.4" x14ac:dyDescent="0.3"/>
  <cols>
    <col min="1" max="1" width="4" customWidth="1"/>
    <col min="2" max="2" width="17.88671875" bestFit="1" customWidth="1"/>
    <col min="5" max="8" width="12.88671875" customWidth="1"/>
    <col min="9" max="9" width="10.33203125" customWidth="1"/>
    <col min="10" max="11" width="12.33203125" customWidth="1"/>
    <col min="12" max="12" width="32.88671875" bestFit="1" customWidth="1"/>
  </cols>
  <sheetData>
    <row r="1" spans="1:16" ht="15" customHeight="1" thickBot="1" x14ac:dyDescent="0.35">
      <c r="B1" s="72" t="s">
        <v>115</v>
      </c>
      <c r="C1" s="73"/>
      <c r="D1" s="73"/>
      <c r="E1" s="73"/>
      <c r="F1" s="73"/>
      <c r="G1" s="73"/>
      <c r="H1" s="73"/>
      <c r="I1" s="73"/>
      <c r="J1" s="73"/>
      <c r="K1" s="74"/>
    </row>
    <row r="2" spans="1:16" ht="76.5" customHeight="1" thickBot="1" x14ac:dyDescent="0.35">
      <c r="A2" s="11"/>
      <c r="B2" s="27" t="s">
        <v>21</v>
      </c>
      <c r="C2" s="48" t="s">
        <v>0</v>
      </c>
      <c r="D2" s="48" t="s">
        <v>114</v>
      </c>
      <c r="E2" s="46" t="s">
        <v>61</v>
      </c>
      <c r="F2" s="46" t="s">
        <v>62</v>
      </c>
      <c r="G2" s="46" t="s">
        <v>98</v>
      </c>
      <c r="H2" s="46" t="s">
        <v>99</v>
      </c>
      <c r="I2" s="46" t="s">
        <v>23</v>
      </c>
      <c r="J2" s="46" t="s">
        <v>100</v>
      </c>
      <c r="K2" s="47" t="s">
        <v>101</v>
      </c>
    </row>
    <row r="3" spans="1:16" x14ac:dyDescent="0.3">
      <c r="A3" s="11"/>
      <c r="B3" s="52" t="s">
        <v>2</v>
      </c>
      <c r="C3" s="49">
        <v>6</v>
      </c>
      <c r="D3" s="49">
        <v>130</v>
      </c>
      <c r="E3" s="14">
        <v>86</v>
      </c>
      <c r="F3" s="14">
        <v>78.5</v>
      </c>
      <c r="G3" s="14">
        <f>E3*0.75</f>
        <v>64.5</v>
      </c>
      <c r="H3" s="14">
        <f t="shared" ref="H3:H21" si="0">F3*0.75</f>
        <v>58.875</v>
      </c>
      <c r="I3" s="14">
        <v>22.422966129032318</v>
      </c>
      <c r="J3" s="14">
        <f t="shared" ref="J3:K21" si="1">$I3+G3</f>
        <v>86.922966129032318</v>
      </c>
      <c r="K3" s="30">
        <f t="shared" si="1"/>
        <v>81.297966129032318</v>
      </c>
      <c r="P3" s="11"/>
    </row>
    <row r="4" spans="1:16" x14ac:dyDescent="0.3">
      <c r="A4" s="11"/>
      <c r="B4" s="53" t="s">
        <v>3</v>
      </c>
      <c r="C4" s="50">
        <v>6</v>
      </c>
      <c r="D4" s="50">
        <v>130</v>
      </c>
      <c r="E4" s="15">
        <v>86</v>
      </c>
      <c r="F4" s="15">
        <v>78.5</v>
      </c>
      <c r="G4" s="15">
        <f t="shared" ref="G4:G21" si="2">E4*0.75</f>
        <v>64.5</v>
      </c>
      <c r="H4" s="15">
        <f t="shared" si="0"/>
        <v>58.875</v>
      </c>
      <c r="I4" s="15">
        <v>19.92281309523807</v>
      </c>
      <c r="J4" s="15">
        <f t="shared" si="1"/>
        <v>84.42281309523807</v>
      </c>
      <c r="K4" s="31">
        <f t="shared" si="1"/>
        <v>78.79781309523807</v>
      </c>
      <c r="P4" s="11"/>
    </row>
    <row r="5" spans="1:16" x14ac:dyDescent="0.3">
      <c r="A5" s="11"/>
      <c r="B5" s="54" t="s">
        <v>4</v>
      </c>
      <c r="C5" s="56">
        <v>6</v>
      </c>
      <c r="D5" s="56">
        <v>130</v>
      </c>
      <c r="E5" s="15">
        <v>86</v>
      </c>
      <c r="F5" s="15">
        <v>78.5</v>
      </c>
      <c r="G5" s="15">
        <f t="shared" si="2"/>
        <v>64.5</v>
      </c>
      <c r="H5" s="15">
        <f t="shared" si="0"/>
        <v>58.875</v>
      </c>
      <c r="I5" s="15">
        <v>28.363446029609662</v>
      </c>
      <c r="J5" s="15">
        <f t="shared" si="1"/>
        <v>92.863446029609662</v>
      </c>
      <c r="K5" s="31">
        <f t="shared" si="1"/>
        <v>87.238446029609662</v>
      </c>
      <c r="P5" s="11"/>
    </row>
    <row r="6" spans="1:16" x14ac:dyDescent="0.3">
      <c r="A6" s="11"/>
      <c r="B6" s="53" t="s">
        <v>5</v>
      </c>
      <c r="C6" s="50">
        <v>6</v>
      </c>
      <c r="D6" s="50">
        <v>130</v>
      </c>
      <c r="E6" s="15">
        <v>86</v>
      </c>
      <c r="F6" s="15">
        <v>78.5</v>
      </c>
      <c r="G6" s="15">
        <f t="shared" si="2"/>
        <v>64.5</v>
      </c>
      <c r="H6" s="15">
        <f t="shared" si="0"/>
        <v>58.875</v>
      </c>
      <c r="I6" s="15">
        <v>35.93330111111112</v>
      </c>
      <c r="J6" s="15">
        <f t="shared" si="1"/>
        <v>100.43330111111112</v>
      </c>
      <c r="K6" s="31">
        <f t="shared" si="1"/>
        <v>94.80830111111112</v>
      </c>
      <c r="P6" s="11"/>
    </row>
    <row r="7" spans="1:16" x14ac:dyDescent="0.3">
      <c r="A7" s="11"/>
      <c r="B7" s="53" t="s">
        <v>6</v>
      </c>
      <c r="C7" s="50">
        <v>6</v>
      </c>
      <c r="D7" s="50">
        <v>130</v>
      </c>
      <c r="E7" s="15">
        <v>86</v>
      </c>
      <c r="F7" s="15">
        <v>78.5</v>
      </c>
      <c r="G7" s="15">
        <f t="shared" si="2"/>
        <v>64.5</v>
      </c>
      <c r="H7" s="15">
        <f t="shared" si="0"/>
        <v>58.875</v>
      </c>
      <c r="I7" s="15">
        <v>34.762310215053844</v>
      </c>
      <c r="J7" s="15">
        <f t="shared" si="1"/>
        <v>99.262310215053844</v>
      </c>
      <c r="K7" s="31">
        <f t="shared" si="1"/>
        <v>93.637310215053844</v>
      </c>
      <c r="P7" s="11"/>
    </row>
    <row r="8" spans="1:16" x14ac:dyDescent="0.3">
      <c r="A8" s="11"/>
      <c r="B8" s="53" t="s">
        <v>11</v>
      </c>
      <c r="C8" s="56">
        <v>6</v>
      </c>
      <c r="D8" s="56">
        <v>130</v>
      </c>
      <c r="E8" s="17">
        <v>86</v>
      </c>
      <c r="F8" s="17">
        <v>78.5</v>
      </c>
      <c r="G8" s="15">
        <f t="shared" si="2"/>
        <v>64.5</v>
      </c>
      <c r="H8" s="15">
        <f t="shared" si="0"/>
        <v>58.875</v>
      </c>
      <c r="I8" s="15">
        <v>58.324620000000024</v>
      </c>
      <c r="J8" s="15">
        <f t="shared" si="1"/>
        <v>122.82462000000002</v>
      </c>
      <c r="K8" s="31">
        <f t="shared" si="1"/>
        <v>117.19962000000002</v>
      </c>
      <c r="P8" s="11"/>
    </row>
    <row r="9" spans="1:16" x14ac:dyDescent="0.3">
      <c r="A9" s="11"/>
      <c r="B9" s="53" t="s">
        <v>12</v>
      </c>
      <c r="C9" s="56">
        <v>6</v>
      </c>
      <c r="D9" s="56">
        <v>130</v>
      </c>
      <c r="E9" s="17">
        <v>86</v>
      </c>
      <c r="F9" s="17">
        <v>78.5</v>
      </c>
      <c r="G9" s="15">
        <f t="shared" si="2"/>
        <v>64.5</v>
      </c>
      <c r="H9" s="15">
        <f t="shared" si="0"/>
        <v>58.875</v>
      </c>
      <c r="I9" s="17">
        <v>79.656227956989255</v>
      </c>
      <c r="J9" s="15">
        <f t="shared" si="1"/>
        <v>144.15622795698926</v>
      </c>
      <c r="K9" s="31">
        <f t="shared" si="1"/>
        <v>138.53122795698926</v>
      </c>
      <c r="P9" s="11"/>
    </row>
    <row r="10" spans="1:16" x14ac:dyDescent="0.3">
      <c r="A10" s="11"/>
      <c r="B10" s="53" t="s">
        <v>13</v>
      </c>
      <c r="C10" s="56">
        <v>6</v>
      </c>
      <c r="D10" s="56">
        <v>130</v>
      </c>
      <c r="E10" s="17">
        <v>86</v>
      </c>
      <c r="F10" s="17">
        <v>78.5</v>
      </c>
      <c r="G10" s="15">
        <f t="shared" si="2"/>
        <v>64.5</v>
      </c>
      <c r="H10" s="15">
        <f t="shared" si="0"/>
        <v>58.875</v>
      </c>
      <c r="I10" s="17">
        <v>102.6921440860217</v>
      </c>
      <c r="J10" s="15">
        <f t="shared" si="1"/>
        <v>167.1921440860217</v>
      </c>
      <c r="K10" s="31">
        <f t="shared" si="1"/>
        <v>161.5671440860217</v>
      </c>
      <c r="P10" s="11"/>
    </row>
    <row r="11" spans="1:16" x14ac:dyDescent="0.3">
      <c r="A11" s="11"/>
      <c r="B11" s="54" t="s">
        <v>7</v>
      </c>
      <c r="C11" s="56">
        <v>6</v>
      </c>
      <c r="D11" s="56">
        <v>130</v>
      </c>
      <c r="E11" s="17">
        <v>86</v>
      </c>
      <c r="F11" s="17">
        <v>78.5</v>
      </c>
      <c r="G11" s="15">
        <f t="shared" si="2"/>
        <v>64.5</v>
      </c>
      <c r="H11" s="15">
        <f t="shared" si="0"/>
        <v>58.875</v>
      </c>
      <c r="I11" s="17">
        <v>129.91670138888895</v>
      </c>
      <c r="J11" s="15">
        <f t="shared" si="1"/>
        <v>194.41670138888895</v>
      </c>
      <c r="K11" s="31">
        <f t="shared" si="1"/>
        <v>188.79170138888895</v>
      </c>
      <c r="P11" s="11"/>
    </row>
    <row r="12" spans="1:16" x14ac:dyDescent="0.3">
      <c r="A12" s="11"/>
      <c r="B12" s="53" t="s">
        <v>8</v>
      </c>
      <c r="C12" s="56">
        <v>6</v>
      </c>
      <c r="D12" s="56">
        <v>130</v>
      </c>
      <c r="E12" s="17">
        <v>86</v>
      </c>
      <c r="F12" s="17">
        <v>78.5</v>
      </c>
      <c r="G12" s="15">
        <f t="shared" si="2"/>
        <v>64.5</v>
      </c>
      <c r="H12" s="15">
        <f t="shared" si="0"/>
        <v>58.875</v>
      </c>
      <c r="I12" s="17">
        <v>209.40365771812083</v>
      </c>
      <c r="J12" s="15">
        <f t="shared" si="1"/>
        <v>273.90365771812083</v>
      </c>
      <c r="K12" s="31">
        <f t="shared" si="1"/>
        <v>268.27865771812083</v>
      </c>
      <c r="P12" s="11"/>
    </row>
    <row r="13" spans="1:16" x14ac:dyDescent="0.3">
      <c r="A13" s="11"/>
      <c r="B13" s="53" t="s">
        <v>9</v>
      </c>
      <c r="C13" s="56">
        <v>6</v>
      </c>
      <c r="D13" s="56">
        <v>130</v>
      </c>
      <c r="E13" s="17">
        <v>86</v>
      </c>
      <c r="F13" s="17">
        <v>78.5</v>
      </c>
      <c r="G13" s="15">
        <f t="shared" si="2"/>
        <v>64.5</v>
      </c>
      <c r="H13" s="15">
        <f t="shared" si="0"/>
        <v>58.875</v>
      </c>
      <c r="I13" s="17">
        <v>247.59366319444422</v>
      </c>
      <c r="J13" s="15">
        <f t="shared" si="1"/>
        <v>312.09366319444422</v>
      </c>
      <c r="K13" s="31">
        <f t="shared" si="1"/>
        <v>306.46866319444422</v>
      </c>
      <c r="P13" s="11"/>
    </row>
    <row r="14" spans="1:16" x14ac:dyDescent="0.3">
      <c r="A14" s="11"/>
      <c r="B14" s="53" t="s">
        <v>10</v>
      </c>
      <c r="C14" s="56">
        <v>6</v>
      </c>
      <c r="D14" s="56">
        <v>130</v>
      </c>
      <c r="E14" s="17">
        <v>86</v>
      </c>
      <c r="F14" s="17">
        <v>78.5</v>
      </c>
      <c r="G14" s="15">
        <f t="shared" si="2"/>
        <v>64.5</v>
      </c>
      <c r="H14" s="15">
        <f t="shared" si="0"/>
        <v>58.875</v>
      </c>
      <c r="I14" s="17">
        <v>255.72945228494643</v>
      </c>
      <c r="J14" s="15">
        <f t="shared" si="1"/>
        <v>320.22945228494643</v>
      </c>
      <c r="K14" s="31">
        <f t="shared" si="1"/>
        <v>314.60445228494643</v>
      </c>
      <c r="P14" s="11"/>
    </row>
    <row r="15" spans="1:16" x14ac:dyDescent="0.3">
      <c r="A15" s="11"/>
      <c r="B15" s="53" t="s">
        <v>14</v>
      </c>
      <c r="C15" s="56">
        <v>6</v>
      </c>
      <c r="D15" s="56">
        <v>130</v>
      </c>
      <c r="E15" s="17">
        <v>86</v>
      </c>
      <c r="F15" s="17">
        <v>78.5</v>
      </c>
      <c r="G15" s="15">
        <f t="shared" si="2"/>
        <v>64.5</v>
      </c>
      <c r="H15" s="15">
        <f t="shared" si="0"/>
        <v>58.875</v>
      </c>
      <c r="I15" s="17">
        <v>245.62483198924747</v>
      </c>
      <c r="J15" s="15">
        <f t="shared" si="1"/>
        <v>310.12483198924747</v>
      </c>
      <c r="K15" s="31">
        <f t="shared" si="1"/>
        <v>304.49983198924747</v>
      </c>
      <c r="P15" s="11"/>
    </row>
    <row r="16" spans="1:16" x14ac:dyDescent="0.3">
      <c r="A16" s="11"/>
      <c r="B16" s="53" t="s">
        <v>15</v>
      </c>
      <c r="C16" s="56">
        <v>6</v>
      </c>
      <c r="D16" s="56">
        <v>130</v>
      </c>
      <c r="E16" s="17">
        <v>86</v>
      </c>
      <c r="F16" s="17">
        <v>78.5</v>
      </c>
      <c r="G16" s="15">
        <f t="shared" si="2"/>
        <v>64.5</v>
      </c>
      <c r="H16" s="15">
        <f t="shared" si="0"/>
        <v>58.875</v>
      </c>
      <c r="I16" s="17">
        <v>226.14103422619002</v>
      </c>
      <c r="J16" s="15">
        <f t="shared" si="1"/>
        <v>290.64103422619002</v>
      </c>
      <c r="K16" s="31">
        <f t="shared" si="1"/>
        <v>285.01603422619002</v>
      </c>
      <c r="P16" s="11"/>
    </row>
    <row r="17" spans="1:16" x14ac:dyDescent="0.3">
      <c r="A17" s="11"/>
      <c r="B17" s="53" t="s">
        <v>16</v>
      </c>
      <c r="C17" s="56">
        <v>6</v>
      </c>
      <c r="D17" s="56">
        <v>130</v>
      </c>
      <c r="E17" s="17">
        <v>86</v>
      </c>
      <c r="F17" s="17">
        <v>78.5</v>
      </c>
      <c r="G17" s="15">
        <f t="shared" si="2"/>
        <v>64.5</v>
      </c>
      <c r="H17" s="15">
        <f t="shared" si="0"/>
        <v>58.875</v>
      </c>
      <c r="I17" s="17">
        <v>302.34650067294723</v>
      </c>
      <c r="J17" s="15">
        <f t="shared" si="1"/>
        <v>366.84650067294723</v>
      </c>
      <c r="K17" s="31">
        <f t="shared" si="1"/>
        <v>361.22150067294723</v>
      </c>
      <c r="P17" s="11"/>
    </row>
    <row r="18" spans="1:16" x14ac:dyDescent="0.3">
      <c r="A18" s="11"/>
      <c r="B18" s="53" t="s">
        <v>17</v>
      </c>
      <c r="C18" s="56">
        <v>6</v>
      </c>
      <c r="D18" s="56">
        <v>130</v>
      </c>
      <c r="E18" s="17">
        <v>86</v>
      </c>
      <c r="F18" s="17">
        <v>78.5</v>
      </c>
      <c r="G18" s="15">
        <f t="shared" si="2"/>
        <v>64.5</v>
      </c>
      <c r="H18" s="15">
        <f t="shared" si="0"/>
        <v>58.875</v>
      </c>
      <c r="I18" s="17">
        <v>269.74864583333294</v>
      </c>
      <c r="J18" s="15">
        <f t="shared" si="1"/>
        <v>334.24864583333294</v>
      </c>
      <c r="K18" s="31">
        <f t="shared" si="1"/>
        <v>328.62364583333294</v>
      </c>
      <c r="P18" s="11"/>
    </row>
    <row r="19" spans="1:16" x14ac:dyDescent="0.3">
      <c r="A19" s="11"/>
      <c r="B19" s="53" t="s">
        <v>18</v>
      </c>
      <c r="C19" s="56">
        <v>6</v>
      </c>
      <c r="D19" s="56">
        <v>130</v>
      </c>
      <c r="E19" s="17">
        <v>86</v>
      </c>
      <c r="F19" s="17">
        <v>78.5</v>
      </c>
      <c r="G19" s="15">
        <f t="shared" si="2"/>
        <v>64.5</v>
      </c>
      <c r="H19" s="15">
        <f t="shared" si="0"/>
        <v>58.875</v>
      </c>
      <c r="I19" s="17">
        <v>245.08955483870994</v>
      </c>
      <c r="J19" s="15">
        <f t="shared" si="1"/>
        <v>309.58955483870994</v>
      </c>
      <c r="K19" s="31">
        <f t="shared" si="1"/>
        <v>303.96455483870994</v>
      </c>
      <c r="P19" s="11"/>
    </row>
    <row r="20" spans="1:16" x14ac:dyDescent="0.3">
      <c r="A20" s="11"/>
      <c r="B20" s="53" t="s">
        <v>19</v>
      </c>
      <c r="C20" s="56">
        <v>6</v>
      </c>
      <c r="D20" s="56">
        <v>130</v>
      </c>
      <c r="E20" s="17">
        <v>86</v>
      </c>
      <c r="F20" s="17">
        <v>78.5</v>
      </c>
      <c r="G20" s="15">
        <f t="shared" si="2"/>
        <v>64.5</v>
      </c>
      <c r="H20" s="15">
        <f t="shared" si="0"/>
        <v>58.875</v>
      </c>
      <c r="I20" s="17">
        <v>264.52198500000031</v>
      </c>
      <c r="J20" s="15">
        <f t="shared" si="1"/>
        <v>329.02198500000031</v>
      </c>
      <c r="K20" s="31">
        <f t="shared" si="1"/>
        <v>323.39698500000031</v>
      </c>
      <c r="P20" s="11"/>
    </row>
    <row r="21" spans="1:16" ht="15" thickBot="1" x14ac:dyDescent="0.35">
      <c r="A21" s="11"/>
      <c r="B21" s="55" t="s">
        <v>20</v>
      </c>
      <c r="C21" s="51">
        <v>6</v>
      </c>
      <c r="D21" s="51">
        <v>130</v>
      </c>
      <c r="E21" s="26">
        <v>86</v>
      </c>
      <c r="F21" s="26">
        <v>78.5</v>
      </c>
      <c r="G21" s="26">
        <f t="shared" si="2"/>
        <v>64.5</v>
      </c>
      <c r="H21" s="26">
        <f t="shared" si="0"/>
        <v>58.875</v>
      </c>
      <c r="I21" s="26">
        <v>387.55457096774182</v>
      </c>
      <c r="J21" s="42">
        <f t="shared" si="1"/>
        <v>452.05457096774182</v>
      </c>
      <c r="K21" s="32">
        <f t="shared" si="1"/>
        <v>446.42957096774182</v>
      </c>
      <c r="P21" s="11"/>
    </row>
    <row r="22" spans="1:16" x14ac:dyDescent="0.3">
      <c r="A22" s="11"/>
      <c r="P22" s="11"/>
    </row>
    <row r="23" spans="1:16" x14ac:dyDescent="0.3">
      <c r="A23" s="11"/>
      <c r="P23" s="11"/>
    </row>
    <row r="24" spans="1:16" x14ac:dyDescent="0.3">
      <c r="A24" s="11"/>
      <c r="P24" s="11"/>
    </row>
    <row r="25" spans="1:16" x14ac:dyDescent="0.3">
      <c r="A25" s="11"/>
      <c r="P25" s="11"/>
    </row>
    <row r="26" spans="1:16" x14ac:dyDescent="0.3">
      <c r="A26" s="11"/>
      <c r="P26" s="11"/>
    </row>
    <row r="27" spans="1:16" x14ac:dyDescent="0.3">
      <c r="A27" s="11"/>
      <c r="P27" s="11"/>
    </row>
    <row r="28" spans="1:16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D075-60DF-4BDC-83ED-729DD6BFD4E7}">
  <sheetPr codeName="Sheet20"/>
  <dimension ref="A1:P28"/>
  <sheetViews>
    <sheetView showGridLines="0" workbookViewId="0">
      <selection activeCell="D32" sqref="D32"/>
    </sheetView>
  </sheetViews>
  <sheetFormatPr defaultRowHeight="14.4" x14ac:dyDescent="0.3"/>
  <cols>
    <col min="1" max="1" width="4" customWidth="1"/>
    <col min="2" max="2" width="17.88671875" bestFit="1" customWidth="1"/>
    <col min="5" max="8" width="12.88671875" customWidth="1"/>
    <col min="9" max="9" width="10.33203125" customWidth="1"/>
    <col min="10" max="11" width="12.33203125" customWidth="1"/>
    <col min="12" max="12" width="32.88671875" bestFit="1" customWidth="1"/>
  </cols>
  <sheetData>
    <row r="1" spans="1:16" ht="15" customHeight="1" thickBot="1" x14ac:dyDescent="0.35">
      <c r="B1" s="72" t="s">
        <v>155</v>
      </c>
      <c r="C1" s="73"/>
      <c r="D1" s="73"/>
      <c r="E1" s="73"/>
      <c r="F1" s="73"/>
      <c r="G1" s="73"/>
      <c r="H1" s="73"/>
      <c r="I1" s="73"/>
      <c r="J1" s="73"/>
      <c r="K1" s="74"/>
    </row>
    <row r="2" spans="1:16" ht="76.5" customHeight="1" thickBot="1" x14ac:dyDescent="0.35">
      <c r="A2" s="11"/>
      <c r="B2" s="27" t="s">
        <v>21</v>
      </c>
      <c r="C2" s="48" t="s">
        <v>0</v>
      </c>
      <c r="D2" s="27" t="s">
        <v>112</v>
      </c>
      <c r="E2" s="46" t="s">
        <v>61</v>
      </c>
      <c r="F2" s="46" t="s">
        <v>62</v>
      </c>
      <c r="G2" s="46" t="s">
        <v>98</v>
      </c>
      <c r="H2" s="46" t="s">
        <v>99</v>
      </c>
      <c r="I2" s="46" t="s">
        <v>23</v>
      </c>
      <c r="J2" s="46" t="s">
        <v>100</v>
      </c>
      <c r="K2" s="47" t="s">
        <v>101</v>
      </c>
    </row>
    <row r="3" spans="1:16" x14ac:dyDescent="0.3">
      <c r="A3" s="11"/>
      <c r="B3" s="52" t="s">
        <v>2</v>
      </c>
      <c r="C3" s="49">
        <v>6</v>
      </c>
      <c r="D3" s="49">
        <v>0.5</v>
      </c>
      <c r="E3" s="14">
        <v>86</v>
      </c>
      <c r="F3" s="14">
        <v>78.5</v>
      </c>
      <c r="G3" s="14">
        <f>E3*0.75</f>
        <v>64.5</v>
      </c>
      <c r="H3" s="14">
        <f t="shared" ref="H3:H21" si="0">F3*0.75</f>
        <v>58.875</v>
      </c>
      <c r="I3" s="14">
        <v>22.422966129032318</v>
      </c>
      <c r="J3" s="14">
        <f t="shared" ref="J3:K21" si="1">$I3+G3</f>
        <v>86.922966129032318</v>
      </c>
      <c r="K3" s="30">
        <f t="shared" si="1"/>
        <v>81.297966129032318</v>
      </c>
      <c r="P3" s="11"/>
    </row>
    <row r="4" spans="1:16" x14ac:dyDescent="0.3">
      <c r="A4" s="11"/>
      <c r="B4" s="53" t="s">
        <v>3</v>
      </c>
      <c r="C4" s="50">
        <v>6</v>
      </c>
      <c r="D4" s="50">
        <v>0.5</v>
      </c>
      <c r="E4" s="15">
        <v>86</v>
      </c>
      <c r="F4" s="15">
        <v>78.5</v>
      </c>
      <c r="G4" s="15">
        <f t="shared" ref="G4:G21" si="2">E4*0.75</f>
        <v>64.5</v>
      </c>
      <c r="H4" s="15">
        <f t="shared" si="0"/>
        <v>58.875</v>
      </c>
      <c r="I4" s="15">
        <v>19.92281309523807</v>
      </c>
      <c r="J4" s="15">
        <f t="shared" si="1"/>
        <v>84.42281309523807</v>
      </c>
      <c r="K4" s="31">
        <f t="shared" si="1"/>
        <v>78.79781309523807</v>
      </c>
      <c r="P4" s="11"/>
    </row>
    <row r="5" spans="1:16" x14ac:dyDescent="0.3">
      <c r="A5" s="11"/>
      <c r="B5" s="54" t="s">
        <v>4</v>
      </c>
      <c r="C5" s="56">
        <v>6</v>
      </c>
      <c r="D5" s="56">
        <v>0.5</v>
      </c>
      <c r="E5" s="15">
        <v>86</v>
      </c>
      <c r="F5" s="15">
        <v>78.5</v>
      </c>
      <c r="G5" s="15">
        <f t="shared" si="2"/>
        <v>64.5</v>
      </c>
      <c r="H5" s="15">
        <f t="shared" si="0"/>
        <v>58.875</v>
      </c>
      <c r="I5" s="15">
        <v>28.363446029609662</v>
      </c>
      <c r="J5" s="15">
        <f t="shared" si="1"/>
        <v>92.863446029609662</v>
      </c>
      <c r="K5" s="31">
        <f t="shared" si="1"/>
        <v>87.238446029609662</v>
      </c>
      <c r="P5" s="11"/>
    </row>
    <row r="6" spans="1:16" x14ac:dyDescent="0.3">
      <c r="A6" s="11"/>
      <c r="B6" s="53" t="s">
        <v>5</v>
      </c>
      <c r="C6" s="50">
        <v>6</v>
      </c>
      <c r="D6" s="50">
        <v>0.5</v>
      </c>
      <c r="E6" s="15">
        <v>86</v>
      </c>
      <c r="F6" s="15">
        <v>78.5</v>
      </c>
      <c r="G6" s="15">
        <f t="shared" si="2"/>
        <v>64.5</v>
      </c>
      <c r="H6" s="15">
        <f t="shared" si="0"/>
        <v>58.875</v>
      </c>
      <c r="I6" s="15">
        <v>35.93330111111112</v>
      </c>
      <c r="J6" s="15">
        <f t="shared" si="1"/>
        <v>100.43330111111112</v>
      </c>
      <c r="K6" s="31">
        <f t="shared" si="1"/>
        <v>94.80830111111112</v>
      </c>
      <c r="P6" s="11"/>
    </row>
    <row r="7" spans="1:16" x14ac:dyDescent="0.3">
      <c r="A7" s="11"/>
      <c r="B7" s="53" t="s">
        <v>6</v>
      </c>
      <c r="C7" s="50">
        <v>6</v>
      </c>
      <c r="D7" s="50">
        <v>0.5</v>
      </c>
      <c r="E7" s="15">
        <v>86</v>
      </c>
      <c r="F7" s="15">
        <v>78.5</v>
      </c>
      <c r="G7" s="15">
        <f t="shared" si="2"/>
        <v>64.5</v>
      </c>
      <c r="H7" s="15">
        <f t="shared" si="0"/>
        <v>58.875</v>
      </c>
      <c r="I7" s="15">
        <v>34.762310215053844</v>
      </c>
      <c r="J7" s="15">
        <f t="shared" si="1"/>
        <v>99.262310215053844</v>
      </c>
      <c r="K7" s="31">
        <f t="shared" si="1"/>
        <v>93.637310215053844</v>
      </c>
      <c r="P7" s="11"/>
    </row>
    <row r="8" spans="1:16" x14ac:dyDescent="0.3">
      <c r="A8" s="11"/>
      <c r="B8" s="53" t="s">
        <v>11</v>
      </c>
      <c r="C8" s="56">
        <v>6</v>
      </c>
      <c r="D8" s="56">
        <v>0.5</v>
      </c>
      <c r="E8" s="17">
        <v>86</v>
      </c>
      <c r="F8" s="17">
        <v>78.5</v>
      </c>
      <c r="G8" s="15">
        <f t="shared" si="2"/>
        <v>64.5</v>
      </c>
      <c r="H8" s="15">
        <f t="shared" si="0"/>
        <v>58.875</v>
      </c>
      <c r="I8" s="15">
        <v>58.324620000000024</v>
      </c>
      <c r="J8" s="15">
        <f t="shared" si="1"/>
        <v>122.82462000000002</v>
      </c>
      <c r="K8" s="31">
        <f t="shared" si="1"/>
        <v>117.19962000000002</v>
      </c>
      <c r="P8" s="11"/>
    </row>
    <row r="9" spans="1:16" x14ac:dyDescent="0.3">
      <c r="A9" s="11"/>
      <c r="B9" s="53" t="s">
        <v>12</v>
      </c>
      <c r="C9" s="56">
        <v>6</v>
      </c>
      <c r="D9" s="56">
        <v>0.5</v>
      </c>
      <c r="E9" s="17">
        <v>86</v>
      </c>
      <c r="F9" s="17">
        <v>78.5</v>
      </c>
      <c r="G9" s="15">
        <f t="shared" si="2"/>
        <v>64.5</v>
      </c>
      <c r="H9" s="15">
        <f t="shared" si="0"/>
        <v>58.875</v>
      </c>
      <c r="I9" s="17">
        <v>79.656227956989255</v>
      </c>
      <c r="J9" s="15">
        <f t="shared" si="1"/>
        <v>144.15622795698926</v>
      </c>
      <c r="K9" s="31">
        <f t="shared" si="1"/>
        <v>138.53122795698926</v>
      </c>
      <c r="P9" s="11"/>
    </row>
    <row r="10" spans="1:16" x14ac:dyDescent="0.3">
      <c r="A10" s="11"/>
      <c r="B10" s="53" t="s">
        <v>13</v>
      </c>
      <c r="C10" s="56">
        <v>6</v>
      </c>
      <c r="D10" s="56">
        <v>0.5</v>
      </c>
      <c r="E10" s="17">
        <v>86</v>
      </c>
      <c r="F10" s="17">
        <v>78.5</v>
      </c>
      <c r="G10" s="15">
        <f t="shared" si="2"/>
        <v>64.5</v>
      </c>
      <c r="H10" s="15">
        <f t="shared" si="0"/>
        <v>58.875</v>
      </c>
      <c r="I10" s="17">
        <v>102.6921440860217</v>
      </c>
      <c r="J10" s="15">
        <f t="shared" si="1"/>
        <v>167.1921440860217</v>
      </c>
      <c r="K10" s="31">
        <f t="shared" si="1"/>
        <v>161.5671440860217</v>
      </c>
      <c r="P10" s="11"/>
    </row>
    <row r="11" spans="1:16" x14ac:dyDescent="0.3">
      <c r="A11" s="11"/>
      <c r="B11" s="54" t="s">
        <v>7</v>
      </c>
      <c r="C11" s="56">
        <v>6</v>
      </c>
      <c r="D11" s="56">
        <v>0.5</v>
      </c>
      <c r="E11" s="17">
        <v>86</v>
      </c>
      <c r="F11" s="17">
        <v>78.5</v>
      </c>
      <c r="G11" s="15">
        <f t="shared" si="2"/>
        <v>64.5</v>
      </c>
      <c r="H11" s="15">
        <f t="shared" si="0"/>
        <v>58.875</v>
      </c>
      <c r="I11" s="17">
        <v>129.91670138888895</v>
      </c>
      <c r="J11" s="15">
        <f t="shared" si="1"/>
        <v>194.41670138888895</v>
      </c>
      <c r="K11" s="31">
        <f t="shared" si="1"/>
        <v>188.79170138888895</v>
      </c>
      <c r="P11" s="11"/>
    </row>
    <row r="12" spans="1:16" x14ac:dyDescent="0.3">
      <c r="A12" s="11"/>
      <c r="B12" s="53" t="s">
        <v>8</v>
      </c>
      <c r="C12" s="56">
        <v>6</v>
      </c>
      <c r="D12" s="56">
        <v>0.5</v>
      </c>
      <c r="E12" s="17">
        <v>86</v>
      </c>
      <c r="F12" s="17">
        <v>78.5</v>
      </c>
      <c r="G12" s="15">
        <f t="shared" si="2"/>
        <v>64.5</v>
      </c>
      <c r="H12" s="15">
        <f t="shared" si="0"/>
        <v>58.875</v>
      </c>
      <c r="I12" s="17">
        <v>209.40365771812083</v>
      </c>
      <c r="J12" s="15">
        <f t="shared" si="1"/>
        <v>273.90365771812083</v>
      </c>
      <c r="K12" s="31">
        <f t="shared" si="1"/>
        <v>268.27865771812083</v>
      </c>
      <c r="P12" s="11"/>
    </row>
    <row r="13" spans="1:16" x14ac:dyDescent="0.3">
      <c r="A13" s="11"/>
      <c r="B13" s="53" t="s">
        <v>9</v>
      </c>
      <c r="C13" s="56">
        <v>6</v>
      </c>
      <c r="D13" s="56">
        <v>0.5</v>
      </c>
      <c r="E13" s="17">
        <v>86</v>
      </c>
      <c r="F13" s="17">
        <v>78.5</v>
      </c>
      <c r="G13" s="15">
        <f t="shared" si="2"/>
        <v>64.5</v>
      </c>
      <c r="H13" s="15">
        <f t="shared" si="0"/>
        <v>58.875</v>
      </c>
      <c r="I13" s="17">
        <v>247.59366319444422</v>
      </c>
      <c r="J13" s="15">
        <f t="shared" si="1"/>
        <v>312.09366319444422</v>
      </c>
      <c r="K13" s="31">
        <f t="shared" si="1"/>
        <v>306.46866319444422</v>
      </c>
      <c r="P13" s="11"/>
    </row>
    <row r="14" spans="1:16" x14ac:dyDescent="0.3">
      <c r="A14" s="11"/>
      <c r="B14" s="53" t="s">
        <v>10</v>
      </c>
      <c r="C14" s="56">
        <v>6</v>
      </c>
      <c r="D14" s="56">
        <v>0.5</v>
      </c>
      <c r="E14" s="17">
        <v>86</v>
      </c>
      <c r="F14" s="17">
        <v>78.5</v>
      </c>
      <c r="G14" s="15">
        <f t="shared" si="2"/>
        <v>64.5</v>
      </c>
      <c r="H14" s="15">
        <f t="shared" si="0"/>
        <v>58.875</v>
      </c>
      <c r="I14" s="17">
        <v>255.72945228494643</v>
      </c>
      <c r="J14" s="15">
        <f t="shared" si="1"/>
        <v>320.22945228494643</v>
      </c>
      <c r="K14" s="31">
        <f t="shared" si="1"/>
        <v>314.60445228494643</v>
      </c>
      <c r="P14" s="11"/>
    </row>
    <row r="15" spans="1:16" x14ac:dyDescent="0.3">
      <c r="A15" s="11"/>
      <c r="B15" s="53" t="s">
        <v>14</v>
      </c>
      <c r="C15" s="56">
        <v>6</v>
      </c>
      <c r="D15" s="56">
        <v>0.5</v>
      </c>
      <c r="E15" s="17">
        <v>86</v>
      </c>
      <c r="F15" s="17">
        <v>78.5</v>
      </c>
      <c r="G15" s="15">
        <f t="shared" si="2"/>
        <v>64.5</v>
      </c>
      <c r="H15" s="15">
        <f t="shared" si="0"/>
        <v>58.875</v>
      </c>
      <c r="I15" s="17">
        <v>245.62483198924747</v>
      </c>
      <c r="J15" s="15">
        <f t="shared" si="1"/>
        <v>310.12483198924747</v>
      </c>
      <c r="K15" s="31">
        <f t="shared" si="1"/>
        <v>304.49983198924747</v>
      </c>
      <c r="P15" s="11"/>
    </row>
    <row r="16" spans="1:16" x14ac:dyDescent="0.3">
      <c r="A16" s="11"/>
      <c r="B16" s="53" t="s">
        <v>15</v>
      </c>
      <c r="C16" s="56">
        <v>6</v>
      </c>
      <c r="D16" s="56">
        <v>0.5</v>
      </c>
      <c r="E16" s="17">
        <v>86</v>
      </c>
      <c r="F16" s="17">
        <v>78.5</v>
      </c>
      <c r="G16" s="15">
        <f t="shared" si="2"/>
        <v>64.5</v>
      </c>
      <c r="H16" s="15">
        <f t="shared" si="0"/>
        <v>58.875</v>
      </c>
      <c r="I16" s="17">
        <v>226.14103422619002</v>
      </c>
      <c r="J16" s="15">
        <f t="shared" si="1"/>
        <v>290.64103422619002</v>
      </c>
      <c r="K16" s="31">
        <f t="shared" si="1"/>
        <v>285.01603422619002</v>
      </c>
      <c r="P16" s="11"/>
    </row>
    <row r="17" spans="1:16" x14ac:dyDescent="0.3">
      <c r="A17" s="11"/>
      <c r="B17" s="53" t="s">
        <v>16</v>
      </c>
      <c r="C17" s="56">
        <v>6</v>
      </c>
      <c r="D17" s="56">
        <v>0.5</v>
      </c>
      <c r="E17" s="17">
        <v>86</v>
      </c>
      <c r="F17" s="17">
        <v>78.5</v>
      </c>
      <c r="G17" s="15">
        <f t="shared" si="2"/>
        <v>64.5</v>
      </c>
      <c r="H17" s="15">
        <f t="shared" si="0"/>
        <v>58.875</v>
      </c>
      <c r="I17" s="17">
        <v>302.34650067294723</v>
      </c>
      <c r="J17" s="15">
        <f t="shared" si="1"/>
        <v>366.84650067294723</v>
      </c>
      <c r="K17" s="31">
        <f t="shared" si="1"/>
        <v>361.22150067294723</v>
      </c>
      <c r="P17" s="11"/>
    </row>
    <row r="18" spans="1:16" x14ac:dyDescent="0.3">
      <c r="A18" s="11"/>
      <c r="B18" s="53" t="s">
        <v>17</v>
      </c>
      <c r="C18" s="56">
        <v>6</v>
      </c>
      <c r="D18" s="56">
        <v>0.5</v>
      </c>
      <c r="E18" s="17">
        <v>86</v>
      </c>
      <c r="F18" s="17">
        <v>78.5</v>
      </c>
      <c r="G18" s="15">
        <f t="shared" si="2"/>
        <v>64.5</v>
      </c>
      <c r="H18" s="15">
        <f t="shared" si="0"/>
        <v>58.875</v>
      </c>
      <c r="I18" s="17">
        <v>269.74864583333294</v>
      </c>
      <c r="J18" s="15">
        <f t="shared" si="1"/>
        <v>334.24864583333294</v>
      </c>
      <c r="K18" s="31">
        <f t="shared" si="1"/>
        <v>328.62364583333294</v>
      </c>
      <c r="P18" s="11"/>
    </row>
    <row r="19" spans="1:16" x14ac:dyDescent="0.3">
      <c r="A19" s="11"/>
      <c r="B19" s="53" t="s">
        <v>18</v>
      </c>
      <c r="C19" s="56">
        <v>6</v>
      </c>
      <c r="D19" s="56">
        <v>0.5</v>
      </c>
      <c r="E19" s="17">
        <v>86</v>
      </c>
      <c r="F19" s="17">
        <v>78.5</v>
      </c>
      <c r="G19" s="15">
        <f t="shared" si="2"/>
        <v>64.5</v>
      </c>
      <c r="H19" s="15">
        <f t="shared" si="0"/>
        <v>58.875</v>
      </c>
      <c r="I19" s="17">
        <v>245.08955483870994</v>
      </c>
      <c r="J19" s="15">
        <f t="shared" si="1"/>
        <v>309.58955483870994</v>
      </c>
      <c r="K19" s="31">
        <f t="shared" si="1"/>
        <v>303.96455483870994</v>
      </c>
      <c r="P19" s="11"/>
    </row>
    <row r="20" spans="1:16" x14ac:dyDescent="0.3">
      <c r="A20" s="11"/>
      <c r="B20" s="53" t="s">
        <v>19</v>
      </c>
      <c r="C20" s="56">
        <v>6</v>
      </c>
      <c r="D20" s="56">
        <v>0.5</v>
      </c>
      <c r="E20" s="17">
        <v>86</v>
      </c>
      <c r="F20" s="17">
        <v>78.5</v>
      </c>
      <c r="G20" s="15">
        <f t="shared" si="2"/>
        <v>64.5</v>
      </c>
      <c r="H20" s="15">
        <f t="shared" si="0"/>
        <v>58.875</v>
      </c>
      <c r="I20" s="17">
        <v>264.52198500000031</v>
      </c>
      <c r="J20" s="15">
        <f t="shared" si="1"/>
        <v>329.02198500000031</v>
      </c>
      <c r="K20" s="31">
        <f t="shared" si="1"/>
        <v>323.39698500000031</v>
      </c>
      <c r="P20" s="11"/>
    </row>
    <row r="21" spans="1:16" ht="15" thickBot="1" x14ac:dyDescent="0.35">
      <c r="A21" s="11"/>
      <c r="B21" s="55" t="s">
        <v>20</v>
      </c>
      <c r="C21" s="51">
        <v>6</v>
      </c>
      <c r="D21" s="51">
        <v>0.5</v>
      </c>
      <c r="E21" s="26">
        <v>86</v>
      </c>
      <c r="F21" s="26">
        <v>78.5</v>
      </c>
      <c r="G21" s="26">
        <f t="shared" si="2"/>
        <v>64.5</v>
      </c>
      <c r="H21" s="26">
        <f t="shared" si="0"/>
        <v>58.875</v>
      </c>
      <c r="I21" s="26">
        <v>387.55457096774182</v>
      </c>
      <c r="J21" s="42">
        <f t="shared" si="1"/>
        <v>452.05457096774182</v>
      </c>
      <c r="K21" s="32">
        <f t="shared" si="1"/>
        <v>446.42957096774182</v>
      </c>
      <c r="P21" s="11"/>
    </row>
    <row r="22" spans="1:16" x14ac:dyDescent="0.3">
      <c r="A22" s="11"/>
      <c r="P22" s="11"/>
    </row>
    <row r="23" spans="1:16" x14ac:dyDescent="0.3">
      <c r="A23" s="11"/>
      <c r="P23" s="11"/>
    </row>
    <row r="24" spans="1:16" x14ac:dyDescent="0.3">
      <c r="A24" s="11"/>
      <c r="P24" s="11"/>
    </row>
    <row r="25" spans="1:16" x14ac:dyDescent="0.3">
      <c r="A25" s="11"/>
      <c r="P25" s="11"/>
    </row>
    <row r="26" spans="1:16" x14ac:dyDescent="0.3">
      <c r="A26" s="11"/>
      <c r="P26" s="11"/>
    </row>
    <row r="27" spans="1:16" x14ac:dyDescent="0.3">
      <c r="A27" s="11"/>
      <c r="P27" s="11"/>
    </row>
    <row r="28" spans="1:16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54DE-6372-4536-A030-53B46C911B79}">
  <sheetPr codeName="Sheet3"/>
  <dimension ref="A1:P28"/>
  <sheetViews>
    <sheetView showGridLines="0" workbookViewId="0">
      <selection activeCell="E11" sqref="E11"/>
    </sheetView>
  </sheetViews>
  <sheetFormatPr defaultRowHeight="14.4" x14ac:dyDescent="0.3"/>
  <cols>
    <col min="1" max="1" width="4" customWidth="1"/>
    <col min="2" max="2" width="17.88671875" bestFit="1" customWidth="1"/>
    <col min="4" max="7" width="12.88671875" customWidth="1"/>
    <col min="8" max="8" width="11.21875" customWidth="1"/>
    <col min="9" max="9" width="11.6640625" customWidth="1"/>
    <col min="10" max="10" width="13.6640625" customWidth="1"/>
    <col min="12" max="12" width="32.88671875" bestFit="1" customWidth="1"/>
  </cols>
  <sheetData>
    <row r="1" spans="1:16" ht="15" thickBot="1" x14ac:dyDescent="0.35">
      <c r="B1" s="66" t="s">
        <v>111</v>
      </c>
      <c r="C1" s="67"/>
      <c r="D1" s="67"/>
      <c r="E1" s="67"/>
      <c r="F1" s="68"/>
      <c r="G1" s="68"/>
      <c r="H1" s="67"/>
      <c r="I1" s="67"/>
      <c r="J1" s="69"/>
    </row>
    <row r="2" spans="1:16" ht="76.5" customHeight="1" thickBot="1" x14ac:dyDescent="0.35">
      <c r="A2" s="11"/>
      <c r="B2" s="19" t="s">
        <v>21</v>
      </c>
      <c r="C2" s="10" t="s">
        <v>0</v>
      </c>
      <c r="D2" s="13" t="s">
        <v>61</v>
      </c>
      <c r="E2" s="18" t="s">
        <v>62</v>
      </c>
      <c r="F2" s="18" t="s">
        <v>86</v>
      </c>
      <c r="G2" s="18" t="s">
        <v>85</v>
      </c>
      <c r="H2" s="20" t="s">
        <v>23</v>
      </c>
      <c r="I2" s="20" t="s">
        <v>87</v>
      </c>
      <c r="J2" s="10" t="s">
        <v>88</v>
      </c>
    </row>
    <row r="3" spans="1:16" x14ac:dyDescent="0.3">
      <c r="A3" s="11"/>
      <c r="B3" s="21" t="s">
        <v>2</v>
      </c>
      <c r="C3" s="22">
        <v>2.9</v>
      </c>
      <c r="D3" s="22">
        <v>110</v>
      </c>
      <c r="E3" s="22">
        <v>78.5</v>
      </c>
      <c r="F3" s="22">
        <f>0.55*D3</f>
        <v>60.500000000000007</v>
      </c>
      <c r="G3" s="22">
        <f>0.55*E3</f>
        <v>43.175000000000004</v>
      </c>
      <c r="H3" s="22">
        <v>22.422966129032318</v>
      </c>
      <c r="I3" s="36">
        <f>F3+H3</f>
        <v>82.922966129032318</v>
      </c>
      <c r="J3" s="39">
        <f>G3+H3</f>
        <v>65.597966129032329</v>
      </c>
      <c r="K3" s="28"/>
      <c r="P3" s="11"/>
    </row>
    <row r="4" spans="1:16" x14ac:dyDescent="0.3">
      <c r="A4" s="11"/>
      <c r="B4" s="23" t="s">
        <v>3</v>
      </c>
      <c r="C4" s="15">
        <v>2.9</v>
      </c>
      <c r="D4" s="14">
        <v>110</v>
      </c>
      <c r="E4" s="14">
        <v>78.5</v>
      </c>
      <c r="F4" s="14">
        <f t="shared" ref="F4:F21" si="0">0.55*D4</f>
        <v>60.500000000000007</v>
      </c>
      <c r="G4" s="14">
        <f t="shared" ref="G4:G21" si="1">0.55*E4</f>
        <v>43.175000000000004</v>
      </c>
      <c r="H4" s="14">
        <v>19.92281309523807</v>
      </c>
      <c r="I4" s="37">
        <f t="shared" ref="I4:I21" si="2">F4+H4</f>
        <v>80.42281309523807</v>
      </c>
      <c r="J4" s="31">
        <f t="shared" ref="J4:J21" si="3">G4+H4</f>
        <v>63.097813095238074</v>
      </c>
      <c r="P4" s="11"/>
    </row>
    <row r="5" spans="1:16" x14ac:dyDescent="0.3">
      <c r="A5" s="11"/>
      <c r="B5" s="24" t="s">
        <v>4</v>
      </c>
      <c r="C5" s="17">
        <v>2.9</v>
      </c>
      <c r="D5" s="14">
        <v>110</v>
      </c>
      <c r="E5" s="14">
        <v>78.5</v>
      </c>
      <c r="F5" s="14">
        <f t="shared" si="0"/>
        <v>60.500000000000007</v>
      </c>
      <c r="G5" s="14">
        <f t="shared" si="1"/>
        <v>43.175000000000004</v>
      </c>
      <c r="H5" s="14">
        <v>28.363446029609662</v>
      </c>
      <c r="I5" s="37">
        <f t="shared" si="2"/>
        <v>88.863446029609662</v>
      </c>
      <c r="J5" s="31">
        <f t="shared" si="3"/>
        <v>71.538446029609673</v>
      </c>
      <c r="P5" s="11"/>
    </row>
    <row r="6" spans="1:16" x14ac:dyDescent="0.3">
      <c r="A6" s="11"/>
      <c r="B6" s="23" t="s">
        <v>5</v>
      </c>
      <c r="C6" s="15">
        <v>2.9</v>
      </c>
      <c r="D6" s="14">
        <v>110</v>
      </c>
      <c r="E6" s="14">
        <v>78.5</v>
      </c>
      <c r="F6" s="14">
        <f t="shared" si="0"/>
        <v>60.500000000000007</v>
      </c>
      <c r="G6" s="14">
        <f t="shared" si="1"/>
        <v>43.175000000000004</v>
      </c>
      <c r="H6" s="14">
        <v>35.93330111111112</v>
      </c>
      <c r="I6" s="37">
        <f t="shared" si="2"/>
        <v>96.43330111111112</v>
      </c>
      <c r="J6" s="31">
        <f t="shared" si="3"/>
        <v>79.108301111111132</v>
      </c>
      <c r="P6" s="11"/>
    </row>
    <row r="7" spans="1:16" x14ac:dyDescent="0.3">
      <c r="A7" s="11"/>
      <c r="B7" s="23" t="s">
        <v>6</v>
      </c>
      <c r="C7" s="15">
        <v>2.9</v>
      </c>
      <c r="D7" s="14">
        <v>110</v>
      </c>
      <c r="E7" s="14">
        <v>78.5</v>
      </c>
      <c r="F7" s="14">
        <f t="shared" si="0"/>
        <v>60.500000000000007</v>
      </c>
      <c r="G7" s="14">
        <f t="shared" si="1"/>
        <v>43.175000000000004</v>
      </c>
      <c r="H7" s="14">
        <v>34.762310215053844</v>
      </c>
      <c r="I7" s="37">
        <f t="shared" si="2"/>
        <v>95.262310215053844</v>
      </c>
      <c r="J7" s="31">
        <f t="shared" si="3"/>
        <v>77.937310215053856</v>
      </c>
      <c r="P7" s="11"/>
    </row>
    <row r="8" spans="1:16" x14ac:dyDescent="0.3">
      <c r="A8" s="11"/>
      <c r="B8" s="23" t="s">
        <v>11</v>
      </c>
      <c r="C8" s="17">
        <v>2.9</v>
      </c>
      <c r="D8" s="17">
        <v>110</v>
      </c>
      <c r="E8" s="16">
        <v>78.5</v>
      </c>
      <c r="F8" s="16">
        <f t="shared" si="0"/>
        <v>60.500000000000007</v>
      </c>
      <c r="G8" s="16">
        <f t="shared" si="1"/>
        <v>43.175000000000004</v>
      </c>
      <c r="H8" s="14">
        <v>58.324620000000024</v>
      </c>
      <c r="I8" s="37">
        <f t="shared" si="2"/>
        <v>118.82462000000004</v>
      </c>
      <c r="J8" s="31">
        <f t="shared" si="3"/>
        <v>101.49962000000002</v>
      </c>
      <c r="P8" s="11"/>
    </row>
    <row r="9" spans="1:16" x14ac:dyDescent="0.3">
      <c r="A9" s="11"/>
      <c r="B9" s="23" t="s">
        <v>12</v>
      </c>
      <c r="C9" s="17">
        <v>2.9</v>
      </c>
      <c r="D9" s="17">
        <v>110</v>
      </c>
      <c r="E9" s="17">
        <v>78.5</v>
      </c>
      <c r="F9" s="17">
        <f t="shared" si="0"/>
        <v>60.500000000000007</v>
      </c>
      <c r="G9" s="17">
        <f t="shared" si="1"/>
        <v>43.175000000000004</v>
      </c>
      <c r="H9" s="17">
        <v>79.656227956989255</v>
      </c>
      <c r="I9" s="37">
        <f t="shared" si="2"/>
        <v>140.15622795698926</v>
      </c>
      <c r="J9" s="31">
        <f t="shared" si="3"/>
        <v>122.83122795698927</v>
      </c>
      <c r="P9" s="11"/>
    </row>
    <row r="10" spans="1:16" x14ac:dyDescent="0.3">
      <c r="A10" s="11"/>
      <c r="B10" s="23" t="s">
        <v>13</v>
      </c>
      <c r="C10" s="17">
        <v>2.9</v>
      </c>
      <c r="D10" s="17">
        <v>110</v>
      </c>
      <c r="E10" s="17">
        <v>78.5</v>
      </c>
      <c r="F10" s="17">
        <f t="shared" si="0"/>
        <v>60.500000000000007</v>
      </c>
      <c r="G10" s="17">
        <f t="shared" si="1"/>
        <v>43.175000000000004</v>
      </c>
      <c r="H10" s="17">
        <v>102.6921440860217</v>
      </c>
      <c r="I10" s="37">
        <f t="shared" si="2"/>
        <v>163.1921440860217</v>
      </c>
      <c r="J10" s="31">
        <f t="shared" si="3"/>
        <v>145.86714408602171</v>
      </c>
      <c r="P10" s="11"/>
    </row>
    <row r="11" spans="1:16" x14ac:dyDescent="0.3">
      <c r="A11" s="11"/>
      <c r="B11" s="24" t="s">
        <v>7</v>
      </c>
      <c r="C11" s="17">
        <v>2.9</v>
      </c>
      <c r="D11" s="17">
        <v>110</v>
      </c>
      <c r="E11" s="17">
        <v>78.5</v>
      </c>
      <c r="F11" s="17">
        <f t="shared" si="0"/>
        <v>60.500000000000007</v>
      </c>
      <c r="G11" s="17">
        <f t="shared" si="1"/>
        <v>43.175000000000004</v>
      </c>
      <c r="H11" s="17">
        <v>129.91670138888895</v>
      </c>
      <c r="I11" s="37">
        <f t="shared" si="2"/>
        <v>190.41670138888895</v>
      </c>
      <c r="J11" s="31">
        <f t="shared" si="3"/>
        <v>173.09170138888896</v>
      </c>
      <c r="P11" s="11"/>
    </row>
    <row r="12" spans="1:16" x14ac:dyDescent="0.3">
      <c r="A12" s="11"/>
      <c r="B12" s="23" t="s">
        <v>8</v>
      </c>
      <c r="C12" s="17">
        <v>2.9</v>
      </c>
      <c r="D12" s="17">
        <v>110</v>
      </c>
      <c r="E12" s="17">
        <v>78.5</v>
      </c>
      <c r="F12" s="17">
        <f t="shared" si="0"/>
        <v>60.500000000000007</v>
      </c>
      <c r="G12" s="17">
        <f t="shared" si="1"/>
        <v>43.175000000000004</v>
      </c>
      <c r="H12" s="17">
        <v>209.40365771812083</v>
      </c>
      <c r="I12" s="37">
        <f t="shared" si="2"/>
        <v>269.90365771812083</v>
      </c>
      <c r="J12" s="31">
        <f t="shared" si="3"/>
        <v>252.57865771812084</v>
      </c>
      <c r="P12" s="11"/>
    </row>
    <row r="13" spans="1:16" x14ac:dyDescent="0.3">
      <c r="A13" s="11"/>
      <c r="B13" s="23" t="s">
        <v>9</v>
      </c>
      <c r="C13" s="17">
        <v>2.9</v>
      </c>
      <c r="D13" s="17">
        <v>110</v>
      </c>
      <c r="E13" s="17">
        <v>78.5</v>
      </c>
      <c r="F13" s="17">
        <f t="shared" si="0"/>
        <v>60.500000000000007</v>
      </c>
      <c r="G13" s="17">
        <f t="shared" si="1"/>
        <v>43.175000000000004</v>
      </c>
      <c r="H13" s="17">
        <v>247.59366319444422</v>
      </c>
      <c r="I13" s="37">
        <f t="shared" si="2"/>
        <v>308.09366319444422</v>
      </c>
      <c r="J13" s="31">
        <f t="shared" si="3"/>
        <v>290.76866319444423</v>
      </c>
      <c r="P13" s="11"/>
    </row>
    <row r="14" spans="1:16" x14ac:dyDescent="0.3">
      <c r="A14" s="11"/>
      <c r="B14" s="23" t="s">
        <v>10</v>
      </c>
      <c r="C14" s="17">
        <v>2.9</v>
      </c>
      <c r="D14" s="17">
        <v>110</v>
      </c>
      <c r="E14" s="17">
        <v>78.5</v>
      </c>
      <c r="F14" s="17">
        <f t="shared" si="0"/>
        <v>60.500000000000007</v>
      </c>
      <c r="G14" s="17">
        <f t="shared" si="1"/>
        <v>43.175000000000004</v>
      </c>
      <c r="H14" s="17">
        <v>255.72945228494643</v>
      </c>
      <c r="I14" s="37">
        <f t="shared" si="2"/>
        <v>316.22945228494643</v>
      </c>
      <c r="J14" s="31">
        <f t="shared" si="3"/>
        <v>298.90445228494644</v>
      </c>
      <c r="P14" s="11"/>
    </row>
    <row r="15" spans="1:16" x14ac:dyDescent="0.3">
      <c r="A15" s="11"/>
      <c r="B15" s="23" t="s">
        <v>14</v>
      </c>
      <c r="C15" s="17">
        <v>2.9</v>
      </c>
      <c r="D15" s="17">
        <v>110</v>
      </c>
      <c r="E15" s="17">
        <v>78.5</v>
      </c>
      <c r="F15" s="17">
        <f t="shared" si="0"/>
        <v>60.500000000000007</v>
      </c>
      <c r="G15" s="17">
        <f t="shared" si="1"/>
        <v>43.175000000000004</v>
      </c>
      <c r="H15" s="17">
        <v>245.62483198924747</v>
      </c>
      <c r="I15" s="37">
        <f t="shared" si="2"/>
        <v>306.12483198924747</v>
      </c>
      <c r="J15" s="31">
        <f t="shared" si="3"/>
        <v>288.79983198924748</v>
      </c>
      <c r="P15" s="11"/>
    </row>
    <row r="16" spans="1:16" x14ac:dyDescent="0.3">
      <c r="A16" s="11"/>
      <c r="B16" s="23" t="s">
        <v>15</v>
      </c>
      <c r="C16" s="17">
        <v>2.9</v>
      </c>
      <c r="D16" s="17">
        <v>110</v>
      </c>
      <c r="E16" s="17">
        <v>78.5</v>
      </c>
      <c r="F16" s="17">
        <f t="shared" si="0"/>
        <v>60.500000000000007</v>
      </c>
      <c r="G16" s="17">
        <f t="shared" si="1"/>
        <v>43.175000000000004</v>
      </c>
      <c r="H16" s="17">
        <v>226.14103422619024</v>
      </c>
      <c r="I16" s="37">
        <f t="shared" si="2"/>
        <v>286.64103422619024</v>
      </c>
      <c r="J16" s="31">
        <f t="shared" si="3"/>
        <v>269.31603422619025</v>
      </c>
      <c r="P16" s="11"/>
    </row>
    <row r="17" spans="1:16" x14ac:dyDescent="0.3">
      <c r="A17" s="11"/>
      <c r="B17" s="23" t="s">
        <v>16</v>
      </c>
      <c r="C17" s="17">
        <v>2.9</v>
      </c>
      <c r="D17" s="17">
        <v>110</v>
      </c>
      <c r="E17" s="17">
        <v>78.5</v>
      </c>
      <c r="F17" s="17">
        <f t="shared" si="0"/>
        <v>60.500000000000007</v>
      </c>
      <c r="G17" s="17">
        <f t="shared" si="1"/>
        <v>43.175000000000004</v>
      </c>
      <c r="H17" s="17">
        <v>302.34650067294723</v>
      </c>
      <c r="I17" s="37">
        <f t="shared" si="2"/>
        <v>362.84650067294723</v>
      </c>
      <c r="J17" s="31">
        <f t="shared" si="3"/>
        <v>345.52150067294724</v>
      </c>
      <c r="P17" s="11"/>
    </row>
    <row r="18" spans="1:16" x14ac:dyDescent="0.3">
      <c r="A18" s="11"/>
      <c r="B18" s="23" t="s">
        <v>17</v>
      </c>
      <c r="C18" s="17">
        <v>2.9</v>
      </c>
      <c r="D18" s="17">
        <v>110</v>
      </c>
      <c r="E18" s="17">
        <v>78.5</v>
      </c>
      <c r="F18" s="17">
        <f t="shared" si="0"/>
        <v>60.500000000000007</v>
      </c>
      <c r="G18" s="17">
        <f t="shared" si="1"/>
        <v>43.175000000000004</v>
      </c>
      <c r="H18" s="17">
        <v>269.74864583333294</v>
      </c>
      <c r="I18" s="37">
        <f t="shared" si="2"/>
        <v>330.24864583333294</v>
      </c>
      <c r="J18" s="31">
        <f t="shared" si="3"/>
        <v>312.92364583333296</v>
      </c>
      <c r="P18" s="11"/>
    </row>
    <row r="19" spans="1:16" x14ac:dyDescent="0.3">
      <c r="A19" s="11"/>
      <c r="B19" s="23" t="s">
        <v>18</v>
      </c>
      <c r="C19" s="17">
        <v>2.9</v>
      </c>
      <c r="D19" s="17">
        <v>110</v>
      </c>
      <c r="E19" s="17">
        <v>78.5</v>
      </c>
      <c r="F19" s="17">
        <f t="shared" si="0"/>
        <v>60.500000000000007</v>
      </c>
      <c r="G19" s="17">
        <f t="shared" si="1"/>
        <v>43.175000000000004</v>
      </c>
      <c r="H19" s="17">
        <v>245.08955483870994</v>
      </c>
      <c r="I19" s="37">
        <f t="shared" si="2"/>
        <v>305.58955483870994</v>
      </c>
      <c r="J19" s="31">
        <f t="shared" si="3"/>
        <v>288.26455483870996</v>
      </c>
      <c r="P19" s="11"/>
    </row>
    <row r="20" spans="1:16" x14ac:dyDescent="0.3">
      <c r="A20" s="11"/>
      <c r="B20" s="23" t="s">
        <v>19</v>
      </c>
      <c r="C20" s="17">
        <v>2.9</v>
      </c>
      <c r="D20" s="17">
        <v>110</v>
      </c>
      <c r="E20" s="17">
        <v>78.5</v>
      </c>
      <c r="F20" s="17">
        <f t="shared" si="0"/>
        <v>60.500000000000007</v>
      </c>
      <c r="G20" s="17">
        <f t="shared" si="1"/>
        <v>43.175000000000004</v>
      </c>
      <c r="H20" s="17">
        <v>264.52198500000031</v>
      </c>
      <c r="I20" s="37">
        <f t="shared" si="2"/>
        <v>325.02198500000031</v>
      </c>
      <c r="J20" s="31">
        <f t="shared" si="3"/>
        <v>307.69698500000032</v>
      </c>
      <c r="P20" s="11"/>
    </row>
    <row r="21" spans="1:16" ht="15" thickBot="1" x14ac:dyDescent="0.35">
      <c r="A21" s="11"/>
      <c r="B21" s="25" t="s">
        <v>20</v>
      </c>
      <c r="C21" s="26">
        <v>2.9</v>
      </c>
      <c r="D21" s="26">
        <v>110</v>
      </c>
      <c r="E21" s="26">
        <v>78.5</v>
      </c>
      <c r="F21" s="26">
        <f t="shared" si="0"/>
        <v>60.500000000000007</v>
      </c>
      <c r="G21" s="26">
        <f t="shared" si="1"/>
        <v>43.175000000000004</v>
      </c>
      <c r="H21" s="26">
        <v>387.55457096774182</v>
      </c>
      <c r="I21" s="38">
        <f t="shared" si="2"/>
        <v>448.05457096774182</v>
      </c>
      <c r="J21" s="32">
        <f t="shared" si="3"/>
        <v>430.72957096774184</v>
      </c>
      <c r="P21" s="11"/>
    </row>
    <row r="22" spans="1:16" x14ac:dyDescent="0.3">
      <c r="A22" s="11"/>
      <c r="P22" s="11"/>
    </row>
    <row r="23" spans="1:16" x14ac:dyDescent="0.3">
      <c r="A23" s="11"/>
      <c r="P23" s="11"/>
    </row>
    <row r="24" spans="1:16" x14ac:dyDescent="0.3">
      <c r="A24" s="11"/>
      <c r="P24" s="11"/>
    </row>
    <row r="25" spans="1:16" x14ac:dyDescent="0.3">
      <c r="A25" s="11"/>
      <c r="P25" s="11"/>
    </row>
    <row r="26" spans="1:16" x14ac:dyDescent="0.3">
      <c r="A26" s="11"/>
      <c r="P26" s="11"/>
    </row>
    <row r="27" spans="1:16" x14ac:dyDescent="0.3">
      <c r="A27" s="11"/>
      <c r="P27" s="11"/>
    </row>
    <row r="28" spans="1:16" x14ac:dyDescent="0.3">
      <c r="A28" s="11"/>
    </row>
  </sheetData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EE6D-C927-4BAD-BBA9-3CBC85E8BB7C}">
  <sheetPr codeName="Sheet21"/>
  <dimension ref="A1:M28"/>
  <sheetViews>
    <sheetView showGridLines="0" workbookViewId="0">
      <selection activeCell="I2" sqref="I2"/>
    </sheetView>
  </sheetViews>
  <sheetFormatPr defaultRowHeight="14.4" x14ac:dyDescent="0.3"/>
  <cols>
    <col min="1" max="1" width="4" customWidth="1"/>
    <col min="2" max="2" width="17.88671875" bestFit="1" customWidth="1"/>
    <col min="4" max="5" width="12.88671875" customWidth="1"/>
    <col min="6" max="6" width="11.33203125" customWidth="1"/>
    <col min="7" max="7" width="12.33203125" customWidth="1"/>
    <col min="9" max="9" width="32.88671875" bestFit="1" customWidth="1"/>
  </cols>
  <sheetData>
    <row r="1" spans="1:13" ht="15" thickBot="1" x14ac:dyDescent="0.35">
      <c r="B1" s="66" t="s">
        <v>72</v>
      </c>
      <c r="C1" s="67"/>
      <c r="D1" s="67"/>
      <c r="E1" s="68"/>
      <c r="F1" s="67"/>
      <c r="G1" s="69"/>
    </row>
    <row r="2" spans="1:13" ht="76.5" customHeight="1" thickBot="1" x14ac:dyDescent="0.35">
      <c r="A2" s="11"/>
      <c r="B2" s="19" t="s">
        <v>21</v>
      </c>
      <c r="C2" s="10" t="s">
        <v>0</v>
      </c>
      <c r="D2" s="13" t="s">
        <v>61</v>
      </c>
      <c r="E2" s="18" t="s">
        <v>63</v>
      </c>
      <c r="F2" s="20" t="s">
        <v>23</v>
      </c>
      <c r="G2" s="10" t="s">
        <v>24</v>
      </c>
    </row>
    <row r="3" spans="1:13" x14ac:dyDescent="0.3">
      <c r="A3" s="11"/>
      <c r="B3" s="21" t="s">
        <v>2</v>
      </c>
      <c r="C3" s="22">
        <v>0</v>
      </c>
      <c r="D3" s="22">
        <v>80</v>
      </c>
      <c r="E3" s="22">
        <v>76</v>
      </c>
      <c r="F3" s="22">
        <v>22.422966129032318</v>
      </c>
      <c r="G3" s="39">
        <v>98.422966129032318</v>
      </c>
      <c r="M3" s="11"/>
    </row>
    <row r="4" spans="1:13" x14ac:dyDescent="0.3">
      <c r="A4" s="11"/>
      <c r="B4" s="23" t="s">
        <v>3</v>
      </c>
      <c r="C4" s="15">
        <v>0</v>
      </c>
      <c r="D4" s="14">
        <v>80</v>
      </c>
      <c r="E4" s="15">
        <v>76</v>
      </c>
      <c r="F4" s="14">
        <v>19.92281309523807</v>
      </c>
      <c r="G4" s="31">
        <v>95.92281309523807</v>
      </c>
      <c r="M4" s="11"/>
    </row>
    <row r="5" spans="1:13" x14ac:dyDescent="0.3">
      <c r="A5" s="11"/>
      <c r="B5" s="24" t="s">
        <v>4</v>
      </c>
      <c r="C5" s="17">
        <v>0</v>
      </c>
      <c r="D5" s="14">
        <v>80</v>
      </c>
      <c r="E5" s="15">
        <v>76</v>
      </c>
      <c r="F5" s="14">
        <v>28.363446029609662</v>
      </c>
      <c r="G5" s="31">
        <v>104.36344602960966</v>
      </c>
      <c r="M5" s="11"/>
    </row>
    <row r="6" spans="1:13" x14ac:dyDescent="0.3">
      <c r="A6" s="11"/>
      <c r="B6" s="23" t="s">
        <v>5</v>
      </c>
      <c r="C6" s="15">
        <v>0</v>
      </c>
      <c r="D6" s="14">
        <v>80</v>
      </c>
      <c r="E6" s="15">
        <v>76</v>
      </c>
      <c r="F6" s="14">
        <v>35.93330111111112</v>
      </c>
      <c r="G6" s="31">
        <v>111.93330111111112</v>
      </c>
      <c r="M6" s="11"/>
    </row>
    <row r="7" spans="1:13" x14ac:dyDescent="0.3">
      <c r="A7" s="11"/>
      <c r="B7" s="23" t="s">
        <v>6</v>
      </c>
      <c r="C7" s="15">
        <v>0</v>
      </c>
      <c r="D7" s="14">
        <v>80</v>
      </c>
      <c r="E7" s="15">
        <v>76</v>
      </c>
      <c r="F7" s="14">
        <v>34.762310215053844</v>
      </c>
      <c r="G7" s="31">
        <v>110.76231021505384</v>
      </c>
      <c r="M7" s="11"/>
    </row>
    <row r="8" spans="1:13" x14ac:dyDescent="0.3">
      <c r="A8" s="11"/>
      <c r="B8" s="23" t="s">
        <v>11</v>
      </c>
      <c r="C8" s="17">
        <v>0</v>
      </c>
      <c r="D8" s="17">
        <v>80</v>
      </c>
      <c r="E8" s="15">
        <v>76</v>
      </c>
      <c r="F8" s="14">
        <v>58.324620000000024</v>
      </c>
      <c r="G8" s="31">
        <v>134.32462000000004</v>
      </c>
      <c r="M8" s="11"/>
    </row>
    <row r="9" spans="1:13" x14ac:dyDescent="0.3">
      <c r="A9" s="11"/>
      <c r="B9" s="23" t="s">
        <v>12</v>
      </c>
      <c r="C9" s="17">
        <v>0</v>
      </c>
      <c r="D9" s="17">
        <v>80</v>
      </c>
      <c r="E9" s="15">
        <v>76</v>
      </c>
      <c r="F9" s="17">
        <v>79.656227956989255</v>
      </c>
      <c r="G9" s="31">
        <v>155.65622795698926</v>
      </c>
      <c r="M9" s="11"/>
    </row>
    <row r="10" spans="1:13" x14ac:dyDescent="0.3">
      <c r="A10" s="11"/>
      <c r="B10" s="23" t="s">
        <v>13</v>
      </c>
      <c r="C10" s="17">
        <v>0</v>
      </c>
      <c r="D10" s="17">
        <v>80</v>
      </c>
      <c r="E10" s="15">
        <v>76</v>
      </c>
      <c r="F10" s="17">
        <v>102.6921440860217</v>
      </c>
      <c r="G10" s="31">
        <v>178.6921440860217</v>
      </c>
      <c r="M10" s="11"/>
    </row>
    <row r="11" spans="1:13" x14ac:dyDescent="0.3">
      <c r="A11" s="11"/>
      <c r="B11" s="24" t="s">
        <v>7</v>
      </c>
      <c r="C11" s="17">
        <v>0</v>
      </c>
      <c r="D11" s="17">
        <v>80</v>
      </c>
      <c r="E11" s="15">
        <v>76</v>
      </c>
      <c r="F11" s="17">
        <v>129.91670138888895</v>
      </c>
      <c r="G11" s="31">
        <v>205.91670138888895</v>
      </c>
      <c r="M11" s="11"/>
    </row>
    <row r="12" spans="1:13" x14ac:dyDescent="0.3">
      <c r="A12" s="11"/>
      <c r="B12" s="23" t="s">
        <v>8</v>
      </c>
      <c r="C12" s="17">
        <v>0</v>
      </c>
      <c r="D12" s="17">
        <v>80</v>
      </c>
      <c r="E12" s="15">
        <v>76</v>
      </c>
      <c r="F12" s="17">
        <v>209.40365771812083</v>
      </c>
      <c r="G12" s="31">
        <v>285.40365771812083</v>
      </c>
      <c r="M12" s="11"/>
    </row>
    <row r="13" spans="1:13" x14ac:dyDescent="0.3">
      <c r="A13" s="11"/>
      <c r="B13" s="23" t="s">
        <v>9</v>
      </c>
      <c r="C13" s="17">
        <v>0</v>
      </c>
      <c r="D13" s="17">
        <v>80</v>
      </c>
      <c r="E13" s="15">
        <v>76</v>
      </c>
      <c r="F13" s="17">
        <v>247.59366319444422</v>
      </c>
      <c r="G13" s="31">
        <v>323.59366319444422</v>
      </c>
      <c r="M13" s="11"/>
    </row>
    <row r="14" spans="1:13" x14ac:dyDescent="0.3">
      <c r="A14" s="11"/>
      <c r="B14" s="23" t="s">
        <v>10</v>
      </c>
      <c r="C14" s="17">
        <v>0</v>
      </c>
      <c r="D14" s="17">
        <v>80</v>
      </c>
      <c r="E14" s="15">
        <v>76</v>
      </c>
      <c r="F14" s="17">
        <v>255.72945228494643</v>
      </c>
      <c r="G14" s="31">
        <v>331.72945228494643</v>
      </c>
      <c r="M14" s="11"/>
    </row>
    <row r="15" spans="1:13" x14ac:dyDescent="0.3">
      <c r="A15" s="11"/>
      <c r="B15" s="23" t="s">
        <v>14</v>
      </c>
      <c r="C15" s="17">
        <v>0</v>
      </c>
      <c r="D15" s="17">
        <v>80</v>
      </c>
      <c r="E15" s="15">
        <v>76</v>
      </c>
      <c r="F15" s="17">
        <v>245.62483198924747</v>
      </c>
      <c r="G15" s="31">
        <v>321.62483198924747</v>
      </c>
      <c r="M15" s="11"/>
    </row>
    <row r="16" spans="1:13" x14ac:dyDescent="0.3">
      <c r="A16" s="11"/>
      <c r="B16" s="23" t="s">
        <v>15</v>
      </c>
      <c r="C16" s="17">
        <v>0</v>
      </c>
      <c r="D16" s="17">
        <v>80</v>
      </c>
      <c r="E16" s="15">
        <v>76</v>
      </c>
      <c r="F16" s="17">
        <v>226.14103422619024</v>
      </c>
      <c r="G16" s="31">
        <v>302.14103422619024</v>
      </c>
      <c r="M16" s="11"/>
    </row>
    <row r="17" spans="1:13" x14ac:dyDescent="0.3">
      <c r="A17" s="11"/>
      <c r="B17" s="23" t="s">
        <v>16</v>
      </c>
      <c r="C17" s="17">
        <v>0</v>
      </c>
      <c r="D17" s="17">
        <v>80</v>
      </c>
      <c r="E17" s="15">
        <v>76</v>
      </c>
      <c r="F17" s="17">
        <v>302.34650067294723</v>
      </c>
      <c r="G17" s="31">
        <v>378.34650067294723</v>
      </c>
      <c r="M17" s="11"/>
    </row>
    <row r="18" spans="1:13" x14ac:dyDescent="0.3">
      <c r="A18" s="11"/>
      <c r="B18" s="23" t="s">
        <v>17</v>
      </c>
      <c r="C18" s="17">
        <v>0</v>
      </c>
      <c r="D18" s="17">
        <v>80</v>
      </c>
      <c r="E18" s="15">
        <v>76</v>
      </c>
      <c r="F18" s="17">
        <v>269.74864583333294</v>
      </c>
      <c r="G18" s="31">
        <v>345.74864583333294</v>
      </c>
      <c r="M18" s="11"/>
    </row>
    <row r="19" spans="1:13" x14ac:dyDescent="0.3">
      <c r="A19" s="11"/>
      <c r="B19" s="23" t="s">
        <v>18</v>
      </c>
      <c r="C19" s="17">
        <v>0</v>
      </c>
      <c r="D19" s="17">
        <v>80</v>
      </c>
      <c r="E19" s="15">
        <v>76</v>
      </c>
      <c r="F19" s="17">
        <v>245.08955483870994</v>
      </c>
      <c r="G19" s="31">
        <v>321.08955483870994</v>
      </c>
      <c r="M19" s="11"/>
    </row>
    <row r="20" spans="1:13" x14ac:dyDescent="0.3">
      <c r="A20" s="11"/>
      <c r="B20" s="23" t="s">
        <v>19</v>
      </c>
      <c r="C20" s="17">
        <v>0</v>
      </c>
      <c r="D20" s="17">
        <v>80</v>
      </c>
      <c r="E20" s="15">
        <v>76</v>
      </c>
      <c r="F20" s="17">
        <v>264.52198500000031</v>
      </c>
      <c r="G20" s="31">
        <v>340.52198500000031</v>
      </c>
      <c r="M20" s="11"/>
    </row>
    <row r="21" spans="1:13" ht="15" thickBot="1" x14ac:dyDescent="0.35">
      <c r="A21" s="11"/>
      <c r="B21" s="25" t="s">
        <v>20</v>
      </c>
      <c r="C21" s="26">
        <v>0</v>
      </c>
      <c r="D21" s="26">
        <v>80</v>
      </c>
      <c r="E21" s="26">
        <v>76</v>
      </c>
      <c r="F21" s="26">
        <v>387.55457096774182</v>
      </c>
      <c r="G21" s="32">
        <v>463.55457096774182</v>
      </c>
      <c r="M21" s="11"/>
    </row>
    <row r="22" spans="1:13" x14ac:dyDescent="0.3">
      <c r="A22" s="11"/>
      <c r="M22" s="11"/>
    </row>
    <row r="23" spans="1:13" x14ac:dyDescent="0.3">
      <c r="A23" s="11"/>
      <c r="M23" s="11"/>
    </row>
    <row r="24" spans="1:13" x14ac:dyDescent="0.3">
      <c r="A24" s="11"/>
      <c r="M24" s="11"/>
    </row>
    <row r="25" spans="1:13" x14ac:dyDescent="0.3">
      <c r="A25" s="11"/>
      <c r="M25" s="11"/>
    </row>
    <row r="26" spans="1:13" x14ac:dyDescent="0.3">
      <c r="A26" s="11"/>
      <c r="M26" s="11"/>
    </row>
    <row r="27" spans="1:13" x14ac:dyDescent="0.3">
      <c r="A27" s="11"/>
      <c r="M27" s="11"/>
    </row>
    <row r="28" spans="1:13" x14ac:dyDescent="0.3">
      <c r="A28" s="11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94AF-0BC2-4E43-9BF4-BD0BA69AA762}">
  <sheetPr codeName="Sheet22"/>
  <dimension ref="A1:O28"/>
  <sheetViews>
    <sheetView showGridLines="0" workbookViewId="0">
      <selection activeCell="M31" sqref="M31"/>
    </sheetView>
  </sheetViews>
  <sheetFormatPr defaultRowHeight="14.4" x14ac:dyDescent="0.3"/>
  <cols>
    <col min="1" max="1" width="4" customWidth="1"/>
    <col min="2" max="2" width="17.88671875" bestFit="1" customWidth="1"/>
    <col min="4" max="7" width="12.88671875" customWidth="1"/>
    <col min="8" max="8" width="15" customWidth="1"/>
    <col min="9" max="10" width="12.33203125" customWidth="1"/>
    <col min="11" max="11" width="32.88671875" bestFit="1" customWidth="1"/>
  </cols>
  <sheetData>
    <row r="1" spans="1:15" ht="15" customHeight="1" thickBot="1" x14ac:dyDescent="0.35">
      <c r="B1" s="75" t="s">
        <v>71</v>
      </c>
      <c r="C1" s="76"/>
      <c r="D1" s="76"/>
      <c r="E1" s="76"/>
      <c r="F1" s="76"/>
      <c r="G1" s="76"/>
      <c r="H1" s="76"/>
      <c r="I1" s="76"/>
      <c r="J1" s="77"/>
    </row>
    <row r="2" spans="1:15" ht="76.5" customHeight="1" thickBot="1" x14ac:dyDescent="0.35">
      <c r="A2" s="11"/>
      <c r="B2" s="45" t="s">
        <v>21</v>
      </c>
      <c r="C2" s="46" t="s">
        <v>0</v>
      </c>
      <c r="D2" s="46" t="s">
        <v>61</v>
      </c>
      <c r="E2" s="46" t="s">
        <v>62</v>
      </c>
      <c r="F2" s="46" t="s">
        <v>103</v>
      </c>
      <c r="G2" s="46" t="s">
        <v>104</v>
      </c>
      <c r="H2" s="46" t="s">
        <v>23</v>
      </c>
      <c r="I2" s="46" t="s">
        <v>100</v>
      </c>
      <c r="J2" s="47" t="s">
        <v>101</v>
      </c>
    </row>
    <row r="3" spans="1:15" x14ac:dyDescent="0.3">
      <c r="A3" s="11"/>
      <c r="B3" s="57" t="s">
        <v>2</v>
      </c>
      <c r="C3" s="49">
        <v>0</v>
      </c>
      <c r="D3" s="14">
        <v>85</v>
      </c>
      <c r="E3" s="14">
        <v>66.099999999999994</v>
      </c>
      <c r="F3" s="14">
        <f>D3*0.95</f>
        <v>80.75</v>
      </c>
      <c r="G3" s="14">
        <f t="shared" ref="G3:G21" si="0">E3*0.95</f>
        <v>62.794999999999995</v>
      </c>
      <c r="H3" s="14">
        <v>22.422966129032318</v>
      </c>
      <c r="I3" s="14">
        <f t="shared" ref="I3:I21" si="1">$H3+F3</f>
        <v>103.17296612903232</v>
      </c>
      <c r="J3" s="30">
        <f t="shared" ref="J3:J21" si="2">$H3+G3</f>
        <v>85.217966129032305</v>
      </c>
      <c r="O3" s="11"/>
    </row>
    <row r="4" spans="1:15" x14ac:dyDescent="0.3">
      <c r="A4" s="11"/>
      <c r="B4" s="53" t="s">
        <v>3</v>
      </c>
      <c r="C4" s="50">
        <v>0</v>
      </c>
      <c r="D4" s="15">
        <v>85</v>
      </c>
      <c r="E4" s="15">
        <v>66.099999999999994</v>
      </c>
      <c r="F4" s="15">
        <f t="shared" ref="F4:F21" si="3">D4*0.95</f>
        <v>80.75</v>
      </c>
      <c r="G4" s="15">
        <f t="shared" si="0"/>
        <v>62.794999999999995</v>
      </c>
      <c r="H4" s="15">
        <v>19.92281309523807</v>
      </c>
      <c r="I4" s="15">
        <f t="shared" si="1"/>
        <v>100.67281309523807</v>
      </c>
      <c r="J4" s="31">
        <f t="shared" si="2"/>
        <v>82.717813095238057</v>
      </c>
      <c r="O4" s="11"/>
    </row>
    <row r="5" spans="1:15" x14ac:dyDescent="0.3">
      <c r="A5" s="11"/>
      <c r="B5" s="54" t="s">
        <v>4</v>
      </c>
      <c r="C5" s="56">
        <v>0</v>
      </c>
      <c r="D5" s="15">
        <v>85</v>
      </c>
      <c r="E5" s="15">
        <v>66.099999999999994</v>
      </c>
      <c r="F5" s="15">
        <f t="shared" si="3"/>
        <v>80.75</v>
      </c>
      <c r="G5" s="15">
        <f t="shared" si="0"/>
        <v>62.794999999999995</v>
      </c>
      <c r="H5" s="15">
        <v>28.363446029609662</v>
      </c>
      <c r="I5" s="15">
        <f t="shared" si="1"/>
        <v>109.11344602960966</v>
      </c>
      <c r="J5" s="31">
        <f t="shared" si="2"/>
        <v>91.158446029609649</v>
      </c>
      <c r="O5" s="11"/>
    </row>
    <row r="6" spans="1:15" x14ac:dyDescent="0.3">
      <c r="A6" s="11"/>
      <c r="B6" s="53" t="s">
        <v>5</v>
      </c>
      <c r="C6" s="50">
        <v>0</v>
      </c>
      <c r="D6" s="15">
        <v>85</v>
      </c>
      <c r="E6" s="15">
        <v>66.099999999999994</v>
      </c>
      <c r="F6" s="15">
        <f t="shared" si="3"/>
        <v>80.75</v>
      </c>
      <c r="G6" s="15">
        <f t="shared" si="0"/>
        <v>62.794999999999995</v>
      </c>
      <c r="H6" s="15">
        <v>35.93330111111112</v>
      </c>
      <c r="I6" s="15">
        <f t="shared" si="1"/>
        <v>116.68330111111112</v>
      </c>
      <c r="J6" s="31">
        <f t="shared" si="2"/>
        <v>98.728301111111108</v>
      </c>
      <c r="O6" s="11"/>
    </row>
    <row r="7" spans="1:15" x14ac:dyDescent="0.3">
      <c r="A7" s="11"/>
      <c r="B7" s="53" t="s">
        <v>6</v>
      </c>
      <c r="C7" s="50">
        <v>0</v>
      </c>
      <c r="D7" s="15">
        <v>85</v>
      </c>
      <c r="E7" s="15">
        <v>66.099999999999994</v>
      </c>
      <c r="F7" s="15">
        <f t="shared" si="3"/>
        <v>80.75</v>
      </c>
      <c r="G7" s="15">
        <f t="shared" si="0"/>
        <v>62.794999999999995</v>
      </c>
      <c r="H7" s="15">
        <v>34.762310215053844</v>
      </c>
      <c r="I7" s="15">
        <f t="shared" si="1"/>
        <v>115.51231021505384</v>
      </c>
      <c r="J7" s="31">
        <f t="shared" si="2"/>
        <v>97.557310215053832</v>
      </c>
      <c r="O7" s="11"/>
    </row>
    <row r="8" spans="1:15" x14ac:dyDescent="0.3">
      <c r="A8" s="11"/>
      <c r="B8" s="53" t="s">
        <v>11</v>
      </c>
      <c r="C8" s="56">
        <v>0</v>
      </c>
      <c r="D8" s="17">
        <v>85</v>
      </c>
      <c r="E8" s="17">
        <v>66.099999999999994</v>
      </c>
      <c r="F8" s="15">
        <f t="shared" si="3"/>
        <v>80.75</v>
      </c>
      <c r="G8" s="15">
        <f t="shared" si="0"/>
        <v>62.794999999999995</v>
      </c>
      <c r="H8" s="15">
        <v>58.324620000000024</v>
      </c>
      <c r="I8" s="15">
        <f t="shared" si="1"/>
        <v>139.07462000000004</v>
      </c>
      <c r="J8" s="31">
        <f t="shared" si="2"/>
        <v>121.11962000000003</v>
      </c>
      <c r="O8" s="11"/>
    </row>
    <row r="9" spans="1:15" x14ac:dyDescent="0.3">
      <c r="A9" s="11"/>
      <c r="B9" s="53" t="s">
        <v>12</v>
      </c>
      <c r="C9" s="56">
        <v>0</v>
      </c>
      <c r="D9" s="17">
        <v>85</v>
      </c>
      <c r="E9" s="17">
        <v>66.099999999999994</v>
      </c>
      <c r="F9" s="15">
        <f t="shared" si="3"/>
        <v>80.75</v>
      </c>
      <c r="G9" s="15">
        <f t="shared" si="0"/>
        <v>62.794999999999995</v>
      </c>
      <c r="H9" s="17">
        <v>79.656227956989255</v>
      </c>
      <c r="I9" s="15">
        <f t="shared" si="1"/>
        <v>160.40622795698926</v>
      </c>
      <c r="J9" s="31">
        <f t="shared" si="2"/>
        <v>142.45122795698924</v>
      </c>
      <c r="O9" s="11"/>
    </row>
    <row r="10" spans="1:15" x14ac:dyDescent="0.3">
      <c r="A10" s="11"/>
      <c r="B10" s="53" t="s">
        <v>13</v>
      </c>
      <c r="C10" s="56">
        <v>0</v>
      </c>
      <c r="D10" s="17">
        <v>85</v>
      </c>
      <c r="E10" s="17">
        <v>66.099999999999994</v>
      </c>
      <c r="F10" s="15">
        <f t="shared" si="3"/>
        <v>80.75</v>
      </c>
      <c r="G10" s="15">
        <f t="shared" si="0"/>
        <v>62.794999999999995</v>
      </c>
      <c r="H10" s="17">
        <v>102.6921440860217</v>
      </c>
      <c r="I10" s="15">
        <f t="shared" si="1"/>
        <v>183.4421440860217</v>
      </c>
      <c r="J10" s="31">
        <f t="shared" si="2"/>
        <v>165.48714408602169</v>
      </c>
      <c r="O10" s="11"/>
    </row>
    <row r="11" spans="1:15" x14ac:dyDescent="0.3">
      <c r="A11" s="11"/>
      <c r="B11" s="54" t="s">
        <v>7</v>
      </c>
      <c r="C11" s="56">
        <v>0</v>
      </c>
      <c r="D11" s="17">
        <v>85</v>
      </c>
      <c r="E11" s="17">
        <v>66.099999999999994</v>
      </c>
      <c r="F11" s="15">
        <f t="shared" si="3"/>
        <v>80.75</v>
      </c>
      <c r="G11" s="15">
        <f t="shared" si="0"/>
        <v>62.794999999999995</v>
      </c>
      <c r="H11" s="17">
        <v>129.91670138888895</v>
      </c>
      <c r="I11" s="15">
        <f t="shared" si="1"/>
        <v>210.66670138888895</v>
      </c>
      <c r="J11" s="31">
        <f t="shared" si="2"/>
        <v>192.71170138888894</v>
      </c>
      <c r="O11" s="11"/>
    </row>
    <row r="12" spans="1:15" x14ac:dyDescent="0.3">
      <c r="A12" s="11"/>
      <c r="B12" s="53" t="s">
        <v>8</v>
      </c>
      <c r="C12" s="56">
        <v>0</v>
      </c>
      <c r="D12" s="17">
        <v>85</v>
      </c>
      <c r="E12" s="17">
        <v>66.099999999999994</v>
      </c>
      <c r="F12" s="15">
        <f t="shared" si="3"/>
        <v>80.75</v>
      </c>
      <c r="G12" s="15">
        <f t="shared" si="0"/>
        <v>62.794999999999995</v>
      </c>
      <c r="H12" s="17">
        <v>209.40365771812083</v>
      </c>
      <c r="I12" s="15">
        <f t="shared" si="1"/>
        <v>290.15365771812083</v>
      </c>
      <c r="J12" s="31">
        <f t="shared" si="2"/>
        <v>272.19865771812084</v>
      </c>
      <c r="O12" s="11"/>
    </row>
    <row r="13" spans="1:15" x14ac:dyDescent="0.3">
      <c r="A13" s="11"/>
      <c r="B13" s="53" t="s">
        <v>9</v>
      </c>
      <c r="C13" s="56">
        <v>0</v>
      </c>
      <c r="D13" s="17">
        <v>85</v>
      </c>
      <c r="E13" s="17">
        <v>66.099999999999994</v>
      </c>
      <c r="F13" s="15">
        <f t="shared" si="3"/>
        <v>80.75</v>
      </c>
      <c r="G13" s="15">
        <f t="shared" si="0"/>
        <v>62.794999999999995</v>
      </c>
      <c r="H13" s="17">
        <v>247.59366319444422</v>
      </c>
      <c r="I13" s="15">
        <f t="shared" si="1"/>
        <v>328.34366319444422</v>
      </c>
      <c r="J13" s="31">
        <f t="shared" si="2"/>
        <v>310.38866319444423</v>
      </c>
      <c r="O13" s="11"/>
    </row>
    <row r="14" spans="1:15" x14ac:dyDescent="0.3">
      <c r="A14" s="11"/>
      <c r="B14" s="53" t="s">
        <v>10</v>
      </c>
      <c r="C14" s="56">
        <v>0</v>
      </c>
      <c r="D14" s="17">
        <v>85</v>
      </c>
      <c r="E14" s="17">
        <v>66.099999999999994</v>
      </c>
      <c r="F14" s="15">
        <f t="shared" si="3"/>
        <v>80.75</v>
      </c>
      <c r="G14" s="15">
        <f t="shared" si="0"/>
        <v>62.794999999999995</v>
      </c>
      <c r="H14" s="17">
        <v>255.72945228494643</v>
      </c>
      <c r="I14" s="15">
        <f t="shared" si="1"/>
        <v>336.47945228494643</v>
      </c>
      <c r="J14" s="31">
        <f t="shared" si="2"/>
        <v>318.52445228494645</v>
      </c>
      <c r="O14" s="11"/>
    </row>
    <row r="15" spans="1:15" x14ac:dyDescent="0.3">
      <c r="A15" s="11"/>
      <c r="B15" s="53" t="s">
        <v>14</v>
      </c>
      <c r="C15" s="56">
        <v>0</v>
      </c>
      <c r="D15" s="17">
        <v>85</v>
      </c>
      <c r="E15" s="17">
        <v>66.099999999999994</v>
      </c>
      <c r="F15" s="15">
        <f t="shared" si="3"/>
        <v>80.75</v>
      </c>
      <c r="G15" s="15">
        <f t="shared" si="0"/>
        <v>62.794999999999995</v>
      </c>
      <c r="H15" s="17">
        <v>245.62483198924747</v>
      </c>
      <c r="I15" s="15">
        <f t="shared" si="1"/>
        <v>326.37483198924747</v>
      </c>
      <c r="J15" s="31">
        <f t="shared" si="2"/>
        <v>308.41983198924748</v>
      </c>
      <c r="O15" s="11"/>
    </row>
    <row r="16" spans="1:15" x14ac:dyDescent="0.3">
      <c r="A16" s="11"/>
      <c r="B16" s="53" t="s">
        <v>15</v>
      </c>
      <c r="C16" s="56">
        <v>0</v>
      </c>
      <c r="D16" s="17">
        <v>85</v>
      </c>
      <c r="E16" s="17">
        <v>66.099999999999994</v>
      </c>
      <c r="F16" s="15">
        <f t="shared" si="3"/>
        <v>80.75</v>
      </c>
      <c r="G16" s="15">
        <f t="shared" si="0"/>
        <v>62.794999999999995</v>
      </c>
      <c r="H16" s="17">
        <v>226.14103422619002</v>
      </c>
      <c r="I16" s="15">
        <f t="shared" si="1"/>
        <v>306.89103422619002</v>
      </c>
      <c r="J16" s="31">
        <f t="shared" si="2"/>
        <v>288.93603422619003</v>
      </c>
      <c r="O16" s="11"/>
    </row>
    <row r="17" spans="1:15" x14ac:dyDescent="0.3">
      <c r="A17" s="11"/>
      <c r="B17" s="53" t="s">
        <v>16</v>
      </c>
      <c r="C17" s="56">
        <v>0</v>
      </c>
      <c r="D17" s="17">
        <v>85</v>
      </c>
      <c r="E17" s="17">
        <v>66.099999999999994</v>
      </c>
      <c r="F17" s="15">
        <f t="shared" si="3"/>
        <v>80.75</v>
      </c>
      <c r="G17" s="15">
        <f t="shared" si="0"/>
        <v>62.794999999999995</v>
      </c>
      <c r="H17" s="17">
        <v>302.34650067294723</v>
      </c>
      <c r="I17" s="15">
        <f t="shared" si="1"/>
        <v>383.09650067294723</v>
      </c>
      <c r="J17" s="31">
        <f t="shared" si="2"/>
        <v>365.14150067294725</v>
      </c>
      <c r="O17" s="11"/>
    </row>
    <row r="18" spans="1:15" x14ac:dyDescent="0.3">
      <c r="A18" s="11"/>
      <c r="B18" s="53" t="s">
        <v>17</v>
      </c>
      <c r="C18" s="56">
        <v>0</v>
      </c>
      <c r="D18" s="17">
        <v>85</v>
      </c>
      <c r="E18" s="17">
        <v>66.099999999999994</v>
      </c>
      <c r="F18" s="15">
        <f t="shared" si="3"/>
        <v>80.75</v>
      </c>
      <c r="G18" s="15">
        <f t="shared" si="0"/>
        <v>62.794999999999995</v>
      </c>
      <c r="H18" s="17">
        <v>269.74864583333294</v>
      </c>
      <c r="I18" s="15">
        <f t="shared" si="1"/>
        <v>350.49864583333294</v>
      </c>
      <c r="J18" s="31">
        <f t="shared" si="2"/>
        <v>332.54364583333296</v>
      </c>
      <c r="O18" s="11"/>
    </row>
    <row r="19" spans="1:15" x14ac:dyDescent="0.3">
      <c r="A19" s="11"/>
      <c r="B19" s="53" t="s">
        <v>18</v>
      </c>
      <c r="C19" s="56">
        <v>0</v>
      </c>
      <c r="D19" s="17">
        <v>85</v>
      </c>
      <c r="E19" s="17">
        <v>66.099999999999994</v>
      </c>
      <c r="F19" s="15">
        <f t="shared" si="3"/>
        <v>80.75</v>
      </c>
      <c r="G19" s="15">
        <f t="shared" si="0"/>
        <v>62.794999999999995</v>
      </c>
      <c r="H19" s="17">
        <v>245.08955483870994</v>
      </c>
      <c r="I19" s="15">
        <f t="shared" si="1"/>
        <v>325.83955483870994</v>
      </c>
      <c r="J19" s="31">
        <f t="shared" si="2"/>
        <v>307.88455483870996</v>
      </c>
      <c r="O19" s="11"/>
    </row>
    <row r="20" spans="1:15" x14ac:dyDescent="0.3">
      <c r="A20" s="11"/>
      <c r="B20" s="53" t="s">
        <v>19</v>
      </c>
      <c r="C20" s="56">
        <v>0</v>
      </c>
      <c r="D20" s="17">
        <v>85</v>
      </c>
      <c r="E20" s="17">
        <v>66.099999999999994</v>
      </c>
      <c r="F20" s="15">
        <f t="shared" si="3"/>
        <v>80.75</v>
      </c>
      <c r="G20" s="15">
        <f t="shared" si="0"/>
        <v>62.794999999999995</v>
      </c>
      <c r="H20" s="17">
        <v>264.52198500000031</v>
      </c>
      <c r="I20" s="15">
        <f t="shared" si="1"/>
        <v>345.27198500000031</v>
      </c>
      <c r="J20" s="31">
        <f t="shared" si="2"/>
        <v>327.31698500000033</v>
      </c>
      <c r="O20" s="11"/>
    </row>
    <row r="21" spans="1:15" ht="15" thickBot="1" x14ac:dyDescent="0.35">
      <c r="A21" s="11"/>
      <c r="B21" s="55" t="s">
        <v>20</v>
      </c>
      <c r="C21" s="51">
        <v>0</v>
      </c>
      <c r="D21" s="26">
        <v>85</v>
      </c>
      <c r="E21" s="26">
        <v>66.099999999999994</v>
      </c>
      <c r="F21" s="26">
        <f t="shared" si="3"/>
        <v>80.75</v>
      </c>
      <c r="G21" s="26">
        <f t="shared" si="0"/>
        <v>62.794999999999995</v>
      </c>
      <c r="H21" s="26">
        <v>387.55457096774182</v>
      </c>
      <c r="I21" s="42">
        <f t="shared" si="1"/>
        <v>468.30457096774182</v>
      </c>
      <c r="J21" s="32">
        <f t="shared" si="2"/>
        <v>450.34957096774184</v>
      </c>
      <c r="O21" s="11"/>
    </row>
    <row r="22" spans="1:15" x14ac:dyDescent="0.3">
      <c r="A22" s="11"/>
      <c r="O22" s="11"/>
    </row>
    <row r="23" spans="1:15" x14ac:dyDescent="0.3">
      <c r="A23" s="11"/>
      <c r="O23" s="11"/>
    </row>
    <row r="24" spans="1:15" x14ac:dyDescent="0.3">
      <c r="A24" s="11"/>
      <c r="O24" s="11"/>
    </row>
    <row r="25" spans="1:15" x14ac:dyDescent="0.3">
      <c r="A25" s="11"/>
      <c r="O25" s="11"/>
    </row>
    <row r="26" spans="1:15" x14ac:dyDescent="0.3">
      <c r="A26" s="11"/>
      <c r="O26" s="11"/>
    </row>
    <row r="27" spans="1:15" x14ac:dyDescent="0.3">
      <c r="A27" s="11"/>
      <c r="O27" s="11"/>
    </row>
    <row r="28" spans="1:15" x14ac:dyDescent="0.3">
      <c r="A28" s="11"/>
    </row>
  </sheetData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2942-899F-4247-B8DD-C6F7DD30697F}">
  <sheetPr codeName="Sheet23"/>
  <dimension ref="B1:I32"/>
  <sheetViews>
    <sheetView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38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12">
        <v>3</v>
      </c>
      <c r="D22" s="12">
        <v>595</v>
      </c>
      <c r="E22" s="12">
        <v>0</v>
      </c>
      <c r="F22" s="12">
        <v>0</v>
      </c>
      <c r="G22" s="12">
        <f t="shared" ref="G22:G26" si="0">D22+E22-F22</f>
        <v>595</v>
      </c>
      <c r="H22" s="12">
        <v>119</v>
      </c>
      <c r="I22" s="12">
        <f t="shared" ref="I22:I26" si="1">G22-H22</f>
        <v>476</v>
      </c>
    </row>
    <row r="23" spans="2:9" x14ac:dyDescent="0.3">
      <c r="B23" s="4" t="s">
        <v>30</v>
      </c>
      <c r="C23" s="12">
        <v>3</v>
      </c>
      <c r="D23" s="12">
        <v>750</v>
      </c>
      <c r="E23" s="12">
        <v>0</v>
      </c>
      <c r="F23" s="12">
        <v>0</v>
      </c>
      <c r="G23" s="12">
        <f t="shared" si="0"/>
        <v>750</v>
      </c>
      <c r="H23" s="12">
        <v>150</v>
      </c>
      <c r="I23" s="12">
        <f t="shared" si="1"/>
        <v>600</v>
      </c>
    </row>
    <row r="24" spans="2:9" x14ac:dyDescent="0.3">
      <c r="B24" s="2" t="s">
        <v>31</v>
      </c>
      <c r="C24" s="12">
        <v>3</v>
      </c>
      <c r="D24" s="12">
        <v>698</v>
      </c>
      <c r="E24" s="12">
        <v>0</v>
      </c>
      <c r="F24" s="12">
        <v>0</v>
      </c>
      <c r="G24" s="12">
        <f t="shared" si="0"/>
        <v>698</v>
      </c>
      <c r="H24" s="12">
        <v>139.6</v>
      </c>
      <c r="I24" s="12">
        <f t="shared" si="1"/>
        <v>558.4</v>
      </c>
    </row>
    <row r="25" spans="2:9" x14ac:dyDescent="0.3">
      <c r="B25" s="2" t="s">
        <v>32</v>
      </c>
      <c r="C25" s="12">
        <v>3</v>
      </c>
      <c r="D25" s="12">
        <v>470</v>
      </c>
      <c r="E25" s="12">
        <v>0</v>
      </c>
      <c r="F25" s="12">
        <v>0</v>
      </c>
      <c r="G25" s="12">
        <f t="shared" si="0"/>
        <v>470</v>
      </c>
      <c r="H25" s="12">
        <v>94</v>
      </c>
      <c r="I25" s="12">
        <f t="shared" si="1"/>
        <v>376</v>
      </c>
    </row>
    <row r="26" spans="2:9" x14ac:dyDescent="0.3">
      <c r="B26" s="2" t="s">
        <v>33</v>
      </c>
      <c r="C26" s="12">
        <v>3</v>
      </c>
      <c r="D26" s="12">
        <v>380</v>
      </c>
      <c r="E26" s="12">
        <v>0</v>
      </c>
      <c r="F26" s="12">
        <v>0</v>
      </c>
      <c r="G26" s="12">
        <f t="shared" si="0"/>
        <v>380</v>
      </c>
      <c r="H26" s="12">
        <v>76</v>
      </c>
      <c r="I26" s="12">
        <f t="shared" si="1"/>
        <v>304</v>
      </c>
    </row>
    <row r="27" spans="2:9" x14ac:dyDescent="0.3">
      <c r="B27" s="2" t="s">
        <v>34</v>
      </c>
      <c r="C27" s="12">
        <v>3</v>
      </c>
      <c r="D27" s="12">
        <v>450</v>
      </c>
      <c r="E27" s="12">
        <v>0</v>
      </c>
      <c r="F27" s="12">
        <v>0</v>
      </c>
      <c r="G27" s="12">
        <f t="shared" ref="G27:G32" si="2">D27+E27-F27</f>
        <v>450</v>
      </c>
      <c r="H27" s="12">
        <v>90</v>
      </c>
      <c r="I27" s="12">
        <f t="shared" ref="I27:I32" si="3">G27-H27</f>
        <v>360</v>
      </c>
    </row>
    <row r="28" spans="2:9" x14ac:dyDescent="0.3">
      <c r="B28" s="2" t="s">
        <v>35</v>
      </c>
      <c r="C28" s="12">
        <v>3</v>
      </c>
      <c r="D28" s="12">
        <v>259</v>
      </c>
      <c r="E28" s="12">
        <v>0</v>
      </c>
      <c r="F28" s="12">
        <v>0</v>
      </c>
      <c r="G28" s="12">
        <f t="shared" si="2"/>
        <v>259</v>
      </c>
      <c r="H28" s="12">
        <v>51.8</v>
      </c>
      <c r="I28" s="12">
        <f t="shared" si="3"/>
        <v>207.2</v>
      </c>
    </row>
    <row r="29" spans="2:9" x14ac:dyDescent="0.3">
      <c r="B29" s="2" t="s">
        <v>36</v>
      </c>
      <c r="C29" s="12">
        <v>3</v>
      </c>
      <c r="D29" s="12">
        <v>256</v>
      </c>
      <c r="E29" s="12">
        <v>0</v>
      </c>
      <c r="F29" s="12">
        <v>0</v>
      </c>
      <c r="G29" s="12">
        <f t="shared" si="2"/>
        <v>256</v>
      </c>
      <c r="H29" s="12">
        <v>51.2</v>
      </c>
      <c r="I29" s="12">
        <f t="shared" si="3"/>
        <v>204.8</v>
      </c>
    </row>
    <row r="30" spans="2:9" x14ac:dyDescent="0.3">
      <c r="B30" s="2" t="s">
        <v>37</v>
      </c>
      <c r="C30" s="12">
        <v>3</v>
      </c>
      <c r="D30" s="12">
        <v>196</v>
      </c>
      <c r="E30" s="12">
        <v>0</v>
      </c>
      <c r="F30" s="12">
        <v>0</v>
      </c>
      <c r="G30" s="12">
        <f t="shared" si="2"/>
        <v>196</v>
      </c>
      <c r="H30" s="12">
        <v>39.200000000000003</v>
      </c>
      <c r="I30" s="12">
        <f t="shared" si="3"/>
        <v>156.80000000000001</v>
      </c>
    </row>
    <row r="31" spans="2:9" x14ac:dyDescent="0.3">
      <c r="B31" s="2" t="s">
        <v>28</v>
      </c>
      <c r="C31" s="12">
        <v>3</v>
      </c>
      <c r="D31" s="12">
        <v>194</v>
      </c>
      <c r="E31" s="12">
        <v>0</v>
      </c>
      <c r="F31" s="12">
        <v>0</v>
      </c>
      <c r="G31" s="12">
        <f t="shared" si="2"/>
        <v>194</v>
      </c>
      <c r="H31" s="12">
        <v>38.799999999999997</v>
      </c>
      <c r="I31" s="12">
        <f t="shared" si="3"/>
        <v>155.19999999999999</v>
      </c>
    </row>
    <row r="32" spans="2:9" x14ac:dyDescent="0.3">
      <c r="B32" s="2" t="s">
        <v>27</v>
      </c>
      <c r="C32" s="12">
        <v>3</v>
      </c>
      <c r="D32" s="12">
        <v>179</v>
      </c>
      <c r="E32" s="12">
        <v>0</v>
      </c>
      <c r="F32" s="12">
        <v>0</v>
      </c>
      <c r="G32" s="12">
        <f t="shared" si="2"/>
        <v>179</v>
      </c>
      <c r="H32" s="12">
        <v>35.799999999999997</v>
      </c>
      <c r="I32" s="12">
        <f t="shared" si="3"/>
        <v>143.19999999999999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A543-05C3-469F-AEE5-40FF3BBFA15E}">
  <sheetPr codeName="Sheet24"/>
  <dimension ref="B1:I32"/>
  <sheetViews>
    <sheetView topLeftCell="B1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40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12">
        <v>0</v>
      </c>
      <c r="D22" s="12">
        <v>595</v>
      </c>
      <c r="E22" s="12">
        <v>0</v>
      </c>
      <c r="F22" s="12">
        <v>0</v>
      </c>
      <c r="G22" s="12">
        <f t="shared" ref="G22:G32" si="0">D22+E22-F22</f>
        <v>595</v>
      </c>
      <c r="H22" s="12">
        <v>119</v>
      </c>
      <c r="I22" s="12">
        <f t="shared" ref="I22:I32" si="1">G22-H22</f>
        <v>476</v>
      </c>
    </row>
    <row r="23" spans="2:9" x14ac:dyDescent="0.3">
      <c r="B23" s="4" t="s">
        <v>30</v>
      </c>
      <c r="C23" s="12">
        <v>0</v>
      </c>
      <c r="D23" s="12">
        <v>760</v>
      </c>
      <c r="E23" s="12">
        <v>0</v>
      </c>
      <c r="F23" s="12">
        <v>0</v>
      </c>
      <c r="G23" s="12">
        <f t="shared" si="0"/>
        <v>760</v>
      </c>
      <c r="H23" s="12">
        <v>152</v>
      </c>
      <c r="I23" s="12">
        <f t="shared" si="1"/>
        <v>608</v>
      </c>
    </row>
    <row r="24" spans="2:9" x14ac:dyDescent="0.3">
      <c r="B24" s="2" t="s">
        <v>31</v>
      </c>
      <c r="C24" s="12">
        <v>0</v>
      </c>
      <c r="D24" s="12">
        <v>698</v>
      </c>
      <c r="E24" s="12">
        <v>0</v>
      </c>
      <c r="F24" s="12">
        <v>0</v>
      </c>
      <c r="G24" s="12">
        <f t="shared" si="0"/>
        <v>698</v>
      </c>
      <c r="H24" s="12">
        <v>139.6</v>
      </c>
      <c r="I24" s="12">
        <f t="shared" si="1"/>
        <v>558.4</v>
      </c>
    </row>
    <row r="25" spans="2:9" x14ac:dyDescent="0.3">
      <c r="B25" s="2" t="s">
        <v>32</v>
      </c>
      <c r="C25" s="12">
        <v>0</v>
      </c>
      <c r="D25" s="12">
        <v>470</v>
      </c>
      <c r="E25" s="12">
        <v>0</v>
      </c>
      <c r="F25" s="12">
        <v>0</v>
      </c>
      <c r="G25" s="12">
        <f t="shared" si="0"/>
        <v>470</v>
      </c>
      <c r="H25" s="12">
        <v>94</v>
      </c>
      <c r="I25" s="12">
        <f t="shared" si="1"/>
        <v>376</v>
      </c>
    </row>
    <row r="26" spans="2:9" x14ac:dyDescent="0.3">
      <c r="B26" s="2" t="s">
        <v>33</v>
      </c>
      <c r="C26" s="12">
        <v>0</v>
      </c>
      <c r="D26" s="12">
        <v>380</v>
      </c>
      <c r="E26" s="12">
        <v>0</v>
      </c>
      <c r="F26" s="12">
        <v>0</v>
      </c>
      <c r="G26" s="12">
        <f t="shared" si="0"/>
        <v>380</v>
      </c>
      <c r="H26" s="12">
        <v>76</v>
      </c>
      <c r="I26" s="12">
        <f t="shared" si="1"/>
        <v>304</v>
      </c>
    </row>
    <row r="27" spans="2:9" x14ac:dyDescent="0.3">
      <c r="B27" s="2" t="s">
        <v>34</v>
      </c>
      <c r="C27" s="12">
        <v>0</v>
      </c>
      <c r="D27" s="12">
        <v>450</v>
      </c>
      <c r="E27" s="12">
        <v>0</v>
      </c>
      <c r="F27" s="12">
        <v>0</v>
      </c>
      <c r="G27" s="12">
        <f t="shared" si="0"/>
        <v>450</v>
      </c>
      <c r="H27" s="12">
        <v>90</v>
      </c>
      <c r="I27" s="12">
        <f t="shared" si="1"/>
        <v>360</v>
      </c>
    </row>
    <row r="28" spans="2:9" x14ac:dyDescent="0.3">
      <c r="B28" s="2" t="s">
        <v>35</v>
      </c>
      <c r="C28" s="12">
        <v>0</v>
      </c>
      <c r="D28" s="12">
        <v>259</v>
      </c>
      <c r="E28" s="12">
        <v>0</v>
      </c>
      <c r="F28" s="12">
        <v>0</v>
      </c>
      <c r="G28" s="12">
        <f t="shared" si="0"/>
        <v>259</v>
      </c>
      <c r="H28" s="12">
        <v>51.8</v>
      </c>
      <c r="I28" s="12">
        <f t="shared" si="1"/>
        <v>207.2</v>
      </c>
    </row>
    <row r="29" spans="2:9" x14ac:dyDescent="0.3">
      <c r="B29" s="2" t="s">
        <v>36</v>
      </c>
      <c r="C29" s="12">
        <v>0</v>
      </c>
      <c r="D29" s="12">
        <v>256</v>
      </c>
      <c r="E29" s="12">
        <v>0</v>
      </c>
      <c r="F29" s="12">
        <v>0</v>
      </c>
      <c r="G29" s="12">
        <f t="shared" si="0"/>
        <v>256</v>
      </c>
      <c r="H29" s="12">
        <v>51.2</v>
      </c>
      <c r="I29" s="12">
        <f t="shared" si="1"/>
        <v>204.8</v>
      </c>
    </row>
    <row r="30" spans="2:9" x14ac:dyDescent="0.3">
      <c r="B30" s="2" t="s">
        <v>37</v>
      </c>
      <c r="C30" s="12">
        <v>0</v>
      </c>
      <c r="D30" s="12">
        <v>196</v>
      </c>
      <c r="E30" s="12">
        <v>0</v>
      </c>
      <c r="F30" s="12">
        <v>0</v>
      </c>
      <c r="G30" s="12">
        <f t="shared" si="0"/>
        <v>196</v>
      </c>
      <c r="H30" s="12">
        <v>39.200000000000003</v>
      </c>
      <c r="I30" s="12">
        <f t="shared" si="1"/>
        <v>156.80000000000001</v>
      </c>
    </row>
    <row r="31" spans="2:9" x14ac:dyDescent="0.3">
      <c r="B31" s="2" t="s">
        <v>28</v>
      </c>
      <c r="C31" s="12">
        <v>0</v>
      </c>
      <c r="D31" s="12">
        <v>194</v>
      </c>
      <c r="E31" s="12">
        <v>0</v>
      </c>
      <c r="F31" s="12">
        <v>0</v>
      </c>
      <c r="G31" s="12">
        <f t="shared" si="0"/>
        <v>194</v>
      </c>
      <c r="H31" s="12">
        <v>38.799999999999997</v>
      </c>
      <c r="I31" s="12">
        <f t="shared" si="1"/>
        <v>155.19999999999999</v>
      </c>
    </row>
    <row r="32" spans="2:9" x14ac:dyDescent="0.3">
      <c r="B32" s="2" t="s">
        <v>27</v>
      </c>
      <c r="C32" s="12">
        <v>0</v>
      </c>
      <c r="D32" s="12">
        <v>179</v>
      </c>
      <c r="E32" s="12">
        <v>0</v>
      </c>
      <c r="F32" s="12">
        <v>0</v>
      </c>
      <c r="G32" s="12">
        <f t="shared" si="0"/>
        <v>179</v>
      </c>
      <c r="H32" s="12">
        <v>35.799999999999997</v>
      </c>
      <c r="I32" s="12">
        <f t="shared" si="1"/>
        <v>143.19999999999999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E42D-B4FA-4FF6-852C-55C9CCACB09D}">
  <sheetPr codeName="Sheet25"/>
  <dimension ref="B1:I32"/>
  <sheetViews>
    <sheetView topLeftCell="B1" workbookViewId="0">
      <selection activeCell="D2" sqref="D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41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>
        <v>0</v>
      </c>
      <c r="D22" s="2">
        <v>595</v>
      </c>
      <c r="E22" s="2">
        <v>0</v>
      </c>
      <c r="F22" s="2">
        <v>0</v>
      </c>
      <c r="G22" s="12">
        <f t="shared" ref="G22:G32" si="0">D22+E22-F22</f>
        <v>595</v>
      </c>
      <c r="H22" s="12">
        <v>119</v>
      </c>
      <c r="I22" s="12">
        <f t="shared" ref="I22:I32" si="1">G22-H22</f>
        <v>476</v>
      </c>
    </row>
    <row r="23" spans="2:9" x14ac:dyDescent="0.3">
      <c r="B23" s="4" t="s">
        <v>30</v>
      </c>
      <c r="C23" s="2">
        <v>0</v>
      </c>
      <c r="D23" s="2">
        <v>760</v>
      </c>
      <c r="E23" s="2">
        <v>0</v>
      </c>
      <c r="F23" s="2">
        <v>0</v>
      </c>
      <c r="G23" s="12">
        <f t="shared" si="0"/>
        <v>760</v>
      </c>
      <c r="H23" s="12">
        <v>152</v>
      </c>
      <c r="I23" s="12">
        <f t="shared" si="1"/>
        <v>608</v>
      </c>
    </row>
    <row r="24" spans="2:9" x14ac:dyDescent="0.3">
      <c r="B24" s="2" t="s">
        <v>31</v>
      </c>
      <c r="C24" s="2">
        <v>0</v>
      </c>
      <c r="D24" s="2">
        <v>698</v>
      </c>
      <c r="E24" s="2">
        <v>0</v>
      </c>
      <c r="F24" s="2">
        <v>0</v>
      </c>
      <c r="G24" s="12">
        <f t="shared" si="0"/>
        <v>698</v>
      </c>
      <c r="H24" s="12">
        <v>139.6</v>
      </c>
      <c r="I24" s="12">
        <f t="shared" si="1"/>
        <v>558.4</v>
      </c>
    </row>
    <row r="25" spans="2:9" x14ac:dyDescent="0.3">
      <c r="B25" s="2" t="s">
        <v>32</v>
      </c>
      <c r="C25" s="2">
        <v>0</v>
      </c>
      <c r="D25" s="2">
        <v>470</v>
      </c>
      <c r="E25" s="2">
        <v>0</v>
      </c>
      <c r="F25" s="2">
        <v>0</v>
      </c>
      <c r="G25" s="12">
        <f t="shared" si="0"/>
        <v>470</v>
      </c>
      <c r="H25" s="12">
        <v>94</v>
      </c>
      <c r="I25" s="12">
        <f t="shared" si="1"/>
        <v>376</v>
      </c>
    </row>
    <row r="26" spans="2:9" x14ac:dyDescent="0.3">
      <c r="B26" s="2" t="s">
        <v>33</v>
      </c>
      <c r="C26" s="2">
        <v>0</v>
      </c>
      <c r="D26" s="2">
        <v>380</v>
      </c>
      <c r="E26" s="2">
        <v>0</v>
      </c>
      <c r="F26" s="2">
        <v>0</v>
      </c>
      <c r="G26" s="12">
        <f t="shared" si="0"/>
        <v>380</v>
      </c>
      <c r="H26" s="12">
        <v>76</v>
      </c>
      <c r="I26" s="12">
        <f t="shared" si="1"/>
        <v>304</v>
      </c>
    </row>
    <row r="27" spans="2:9" x14ac:dyDescent="0.3">
      <c r="B27" s="2" t="s">
        <v>34</v>
      </c>
      <c r="C27" s="2">
        <v>0</v>
      </c>
      <c r="D27" s="2">
        <v>450</v>
      </c>
      <c r="E27" s="2">
        <v>0</v>
      </c>
      <c r="F27" s="2">
        <v>0</v>
      </c>
      <c r="G27" s="12">
        <f t="shared" si="0"/>
        <v>450</v>
      </c>
      <c r="H27" s="12">
        <v>90</v>
      </c>
      <c r="I27" s="12">
        <f t="shared" si="1"/>
        <v>360</v>
      </c>
    </row>
    <row r="28" spans="2:9" x14ac:dyDescent="0.3">
      <c r="B28" s="2" t="s">
        <v>35</v>
      </c>
      <c r="C28" s="2">
        <v>0</v>
      </c>
      <c r="D28" s="2">
        <v>259</v>
      </c>
      <c r="E28" s="2">
        <v>0</v>
      </c>
      <c r="F28" s="2">
        <v>0</v>
      </c>
      <c r="G28" s="12">
        <f t="shared" si="0"/>
        <v>259</v>
      </c>
      <c r="H28" s="12">
        <v>51.8</v>
      </c>
      <c r="I28" s="12">
        <f t="shared" si="1"/>
        <v>207.2</v>
      </c>
    </row>
    <row r="29" spans="2:9" x14ac:dyDescent="0.3">
      <c r="B29" s="2" t="s">
        <v>36</v>
      </c>
      <c r="C29" s="2">
        <v>0</v>
      </c>
      <c r="D29" s="2">
        <v>256</v>
      </c>
      <c r="E29" s="2">
        <v>0</v>
      </c>
      <c r="F29" s="2">
        <v>0</v>
      </c>
      <c r="G29" s="12">
        <f t="shared" si="0"/>
        <v>256</v>
      </c>
      <c r="H29" s="12">
        <v>51.2</v>
      </c>
      <c r="I29" s="12">
        <f t="shared" si="1"/>
        <v>204.8</v>
      </c>
    </row>
    <row r="30" spans="2:9" x14ac:dyDescent="0.3">
      <c r="B30" s="2" t="s">
        <v>37</v>
      </c>
      <c r="C30" s="2">
        <v>0</v>
      </c>
      <c r="D30" s="2">
        <v>196</v>
      </c>
      <c r="E30" s="2">
        <v>0</v>
      </c>
      <c r="F30" s="2">
        <v>0</v>
      </c>
      <c r="G30" s="12">
        <f t="shared" si="0"/>
        <v>196</v>
      </c>
      <c r="H30" s="12">
        <v>39.200000000000003</v>
      </c>
      <c r="I30" s="12">
        <f t="shared" si="1"/>
        <v>156.80000000000001</v>
      </c>
    </row>
    <row r="31" spans="2:9" x14ac:dyDescent="0.3">
      <c r="B31" s="2" t="s">
        <v>28</v>
      </c>
      <c r="C31" s="2">
        <v>0</v>
      </c>
      <c r="D31" s="2">
        <v>194</v>
      </c>
      <c r="E31" s="2">
        <v>0</v>
      </c>
      <c r="F31" s="2">
        <v>0</v>
      </c>
      <c r="G31" s="12">
        <f t="shared" si="0"/>
        <v>194</v>
      </c>
      <c r="H31" s="12">
        <v>38.799999999999997</v>
      </c>
      <c r="I31" s="12">
        <f t="shared" si="1"/>
        <v>155.19999999999999</v>
      </c>
    </row>
    <row r="32" spans="2:9" x14ac:dyDescent="0.3">
      <c r="B32" s="2" t="s">
        <v>27</v>
      </c>
      <c r="C32" s="2">
        <v>0</v>
      </c>
      <c r="D32" s="2">
        <v>179</v>
      </c>
      <c r="E32" s="2">
        <v>0</v>
      </c>
      <c r="F32" s="2">
        <v>0</v>
      </c>
      <c r="G32" s="12">
        <f t="shared" si="0"/>
        <v>179</v>
      </c>
      <c r="H32" s="12">
        <v>35.799999999999997</v>
      </c>
      <c r="I32" s="12">
        <f t="shared" si="1"/>
        <v>143.19999999999999</v>
      </c>
    </row>
  </sheetData>
  <mergeCells count="1">
    <mergeCell ref="B1:I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3EF4-2933-4502-870C-E81C3BD7157D}">
  <sheetPr codeName="Sheet26"/>
  <dimension ref="B1:I32"/>
  <sheetViews>
    <sheetView topLeftCell="A18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45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42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>
        <v>3</v>
      </c>
      <c r="D24" s="2">
        <v>698</v>
      </c>
      <c r="E24" s="2">
        <v>0</v>
      </c>
      <c r="F24" s="2">
        <v>0</v>
      </c>
      <c r="G24" s="2">
        <f>D24+E24-F24</f>
        <v>698</v>
      </c>
      <c r="H24" s="12">
        <v>188.46</v>
      </c>
      <c r="I24" s="12">
        <f t="shared" ref="I24:I32" si="0">G24-H24</f>
        <v>509.53999999999996</v>
      </c>
    </row>
    <row r="25" spans="2:9" x14ac:dyDescent="0.3">
      <c r="B25" s="2" t="s">
        <v>32</v>
      </c>
      <c r="C25" s="2">
        <v>3</v>
      </c>
      <c r="D25" s="2">
        <v>470</v>
      </c>
      <c r="E25" s="2">
        <v>0</v>
      </c>
      <c r="F25" s="2">
        <v>0</v>
      </c>
      <c r="G25" s="2">
        <f t="shared" ref="G25:G32" si="1">D25+E25-F25</f>
        <v>470</v>
      </c>
      <c r="H25" s="12">
        <v>126.9</v>
      </c>
      <c r="I25" s="12">
        <f t="shared" si="0"/>
        <v>343.1</v>
      </c>
    </row>
    <row r="26" spans="2:9" x14ac:dyDescent="0.3">
      <c r="B26" s="2" t="s">
        <v>33</v>
      </c>
      <c r="C26" s="2">
        <v>3</v>
      </c>
      <c r="D26" s="2">
        <v>380</v>
      </c>
      <c r="E26" s="2">
        <v>0</v>
      </c>
      <c r="F26" s="2">
        <v>0</v>
      </c>
      <c r="G26" s="2">
        <f t="shared" si="1"/>
        <v>380</v>
      </c>
      <c r="H26" s="12">
        <v>102.6</v>
      </c>
      <c r="I26" s="12">
        <f t="shared" si="0"/>
        <v>277.39999999999998</v>
      </c>
    </row>
    <row r="27" spans="2:9" x14ac:dyDescent="0.3">
      <c r="B27" s="2" t="s">
        <v>34</v>
      </c>
      <c r="C27" s="2">
        <v>3</v>
      </c>
      <c r="D27" s="2">
        <v>450</v>
      </c>
      <c r="E27" s="2">
        <v>0</v>
      </c>
      <c r="F27" s="2">
        <v>0</v>
      </c>
      <c r="G27" s="2">
        <f t="shared" si="1"/>
        <v>450</v>
      </c>
      <c r="H27" s="12">
        <v>121.5</v>
      </c>
      <c r="I27" s="12">
        <f t="shared" si="0"/>
        <v>328.5</v>
      </c>
    </row>
    <row r="28" spans="2:9" x14ac:dyDescent="0.3">
      <c r="B28" s="2" t="s">
        <v>35</v>
      </c>
      <c r="C28" s="2">
        <v>3</v>
      </c>
      <c r="D28" s="2">
        <v>259</v>
      </c>
      <c r="E28" s="2">
        <v>0</v>
      </c>
      <c r="F28" s="2">
        <v>0</v>
      </c>
      <c r="G28" s="2">
        <f t="shared" si="1"/>
        <v>259</v>
      </c>
      <c r="H28" s="12">
        <v>69.930000000000007</v>
      </c>
      <c r="I28" s="12">
        <f t="shared" si="0"/>
        <v>189.07</v>
      </c>
    </row>
    <row r="29" spans="2:9" x14ac:dyDescent="0.3">
      <c r="B29" s="2" t="s">
        <v>36</v>
      </c>
      <c r="C29" s="2">
        <v>3</v>
      </c>
      <c r="D29" s="2">
        <v>256</v>
      </c>
      <c r="E29" s="2">
        <v>0</v>
      </c>
      <c r="F29" s="2">
        <v>0</v>
      </c>
      <c r="G29" s="2">
        <f t="shared" si="1"/>
        <v>256</v>
      </c>
      <c r="H29" s="12">
        <v>69.12</v>
      </c>
      <c r="I29" s="12">
        <f t="shared" si="0"/>
        <v>186.88</v>
      </c>
    </row>
    <row r="30" spans="2:9" x14ac:dyDescent="0.3">
      <c r="B30" s="2" t="s">
        <v>37</v>
      </c>
      <c r="C30" s="2">
        <v>3</v>
      </c>
      <c r="D30" s="2">
        <v>196</v>
      </c>
      <c r="E30" s="2">
        <v>0</v>
      </c>
      <c r="F30" s="2">
        <v>0</v>
      </c>
      <c r="G30" s="2">
        <f t="shared" si="1"/>
        <v>196</v>
      </c>
      <c r="H30" s="12">
        <v>52.92</v>
      </c>
      <c r="I30" s="12">
        <f t="shared" si="0"/>
        <v>143.07999999999998</v>
      </c>
    </row>
    <row r="31" spans="2:9" x14ac:dyDescent="0.3">
      <c r="B31" s="2" t="s">
        <v>28</v>
      </c>
      <c r="C31" s="2">
        <v>3</v>
      </c>
      <c r="D31" s="2">
        <v>194</v>
      </c>
      <c r="E31" s="2">
        <v>0</v>
      </c>
      <c r="F31" s="2">
        <v>0</v>
      </c>
      <c r="G31" s="2">
        <f t="shared" si="1"/>
        <v>194</v>
      </c>
      <c r="H31" s="12">
        <v>52.38</v>
      </c>
      <c r="I31" s="12">
        <f t="shared" si="0"/>
        <v>141.62</v>
      </c>
    </row>
    <row r="32" spans="2:9" x14ac:dyDescent="0.3">
      <c r="B32" s="2" t="s">
        <v>27</v>
      </c>
      <c r="C32" s="2">
        <v>3</v>
      </c>
      <c r="D32" s="2">
        <v>180</v>
      </c>
      <c r="E32" s="2">
        <v>0</v>
      </c>
      <c r="F32" s="2">
        <v>0</v>
      </c>
      <c r="G32" s="2">
        <f t="shared" si="1"/>
        <v>180</v>
      </c>
      <c r="H32" s="12">
        <v>48.6</v>
      </c>
      <c r="I32" s="12">
        <f t="shared" si="0"/>
        <v>131.4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4AC4-1DE0-4BC0-88D5-E2340279706B}">
  <sheetPr codeName="Sheet27"/>
  <dimension ref="B1:I32"/>
  <sheetViews>
    <sheetView topLeftCell="B15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44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42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>
        <v>0</v>
      </c>
      <c r="D24" s="2">
        <v>698</v>
      </c>
      <c r="E24" s="2">
        <v>0</v>
      </c>
      <c r="F24" s="2">
        <v>0</v>
      </c>
      <c r="G24" s="2">
        <f>D24+E24-F24</f>
        <v>698</v>
      </c>
      <c r="H24" s="12">
        <v>188.46</v>
      </c>
      <c r="I24" s="12">
        <f t="shared" ref="I24:I32" si="0">G24-H24</f>
        <v>509.53999999999996</v>
      </c>
    </row>
    <row r="25" spans="2:9" x14ac:dyDescent="0.3">
      <c r="B25" s="2" t="s">
        <v>32</v>
      </c>
      <c r="C25" s="2">
        <v>0</v>
      </c>
      <c r="D25" s="2">
        <v>470</v>
      </c>
      <c r="E25" s="2">
        <v>0</v>
      </c>
      <c r="F25" s="2">
        <v>0</v>
      </c>
      <c r="G25" s="2">
        <f t="shared" ref="G25:G32" si="1">D25+E25-F25</f>
        <v>470</v>
      </c>
      <c r="H25" s="12">
        <v>126.9</v>
      </c>
      <c r="I25" s="12">
        <f t="shared" si="0"/>
        <v>343.1</v>
      </c>
    </row>
    <row r="26" spans="2:9" x14ac:dyDescent="0.3">
      <c r="B26" s="2" t="s">
        <v>33</v>
      </c>
      <c r="C26" s="2">
        <v>0</v>
      </c>
      <c r="D26" s="2">
        <v>380</v>
      </c>
      <c r="E26" s="2">
        <v>0</v>
      </c>
      <c r="F26" s="2">
        <v>0</v>
      </c>
      <c r="G26" s="2">
        <f t="shared" si="1"/>
        <v>380</v>
      </c>
      <c r="H26" s="12">
        <v>102.6</v>
      </c>
      <c r="I26" s="12">
        <f t="shared" si="0"/>
        <v>277.39999999999998</v>
      </c>
    </row>
    <row r="27" spans="2:9" x14ac:dyDescent="0.3">
      <c r="B27" s="2" t="s">
        <v>34</v>
      </c>
      <c r="C27" s="2">
        <v>0</v>
      </c>
      <c r="D27" s="2">
        <v>450</v>
      </c>
      <c r="E27" s="2">
        <v>0</v>
      </c>
      <c r="F27" s="2">
        <v>0</v>
      </c>
      <c r="G27" s="2">
        <f t="shared" si="1"/>
        <v>450</v>
      </c>
      <c r="H27" s="12">
        <v>121.5</v>
      </c>
      <c r="I27" s="12">
        <f t="shared" si="0"/>
        <v>328.5</v>
      </c>
    </row>
    <row r="28" spans="2:9" x14ac:dyDescent="0.3">
      <c r="B28" s="2" t="s">
        <v>35</v>
      </c>
      <c r="C28" s="2">
        <v>0</v>
      </c>
      <c r="D28" s="2">
        <v>259</v>
      </c>
      <c r="E28" s="2">
        <v>0</v>
      </c>
      <c r="F28" s="2">
        <v>0</v>
      </c>
      <c r="G28" s="2">
        <f t="shared" si="1"/>
        <v>259</v>
      </c>
      <c r="H28" s="12">
        <v>69.930000000000007</v>
      </c>
      <c r="I28" s="12">
        <f t="shared" si="0"/>
        <v>189.07</v>
      </c>
    </row>
    <row r="29" spans="2:9" x14ac:dyDescent="0.3">
      <c r="B29" s="2" t="s">
        <v>36</v>
      </c>
      <c r="C29" s="2">
        <v>0</v>
      </c>
      <c r="D29" s="2">
        <v>256</v>
      </c>
      <c r="E29" s="2">
        <v>0</v>
      </c>
      <c r="F29" s="2">
        <v>0</v>
      </c>
      <c r="G29" s="2">
        <f t="shared" si="1"/>
        <v>256</v>
      </c>
      <c r="H29" s="12">
        <v>69.12</v>
      </c>
      <c r="I29" s="12">
        <f t="shared" si="0"/>
        <v>186.88</v>
      </c>
    </row>
    <row r="30" spans="2:9" x14ac:dyDescent="0.3">
      <c r="B30" s="2" t="s">
        <v>37</v>
      </c>
      <c r="C30" s="2">
        <v>0</v>
      </c>
      <c r="D30" s="2">
        <v>196</v>
      </c>
      <c r="E30" s="2">
        <v>0</v>
      </c>
      <c r="F30" s="2">
        <v>0</v>
      </c>
      <c r="G30" s="2">
        <f t="shared" si="1"/>
        <v>196</v>
      </c>
      <c r="H30" s="12">
        <v>52.92</v>
      </c>
      <c r="I30" s="12">
        <f t="shared" si="0"/>
        <v>143.07999999999998</v>
      </c>
    </row>
    <row r="31" spans="2:9" x14ac:dyDescent="0.3">
      <c r="B31" s="2" t="s">
        <v>28</v>
      </c>
      <c r="C31" s="2">
        <v>0</v>
      </c>
      <c r="D31" s="2">
        <v>194</v>
      </c>
      <c r="E31" s="2">
        <v>0</v>
      </c>
      <c r="F31" s="2">
        <v>0</v>
      </c>
      <c r="G31" s="2">
        <f t="shared" si="1"/>
        <v>194</v>
      </c>
      <c r="H31" s="12">
        <v>52.38</v>
      </c>
      <c r="I31" s="12">
        <f t="shared" si="0"/>
        <v>141.62</v>
      </c>
    </row>
    <row r="32" spans="2:9" x14ac:dyDescent="0.3">
      <c r="B32" s="2" t="s">
        <v>27</v>
      </c>
      <c r="C32" s="2">
        <v>0</v>
      </c>
      <c r="D32" s="2">
        <v>180</v>
      </c>
      <c r="E32" s="2">
        <v>0</v>
      </c>
      <c r="F32" s="2">
        <v>0</v>
      </c>
      <c r="G32" s="2">
        <f t="shared" si="1"/>
        <v>180</v>
      </c>
      <c r="H32" s="12">
        <v>48.6</v>
      </c>
      <c r="I32" s="12">
        <f t="shared" si="0"/>
        <v>131.4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A262-FCA9-4EA1-B04F-D1A9F22D3A4E}">
  <sheetPr codeName="Sheet28"/>
  <dimension ref="B1:I32"/>
  <sheetViews>
    <sheetView topLeftCell="A13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43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42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12">
        <v>0</v>
      </c>
      <c r="D24" s="12">
        <v>698</v>
      </c>
      <c r="E24" s="12">
        <v>0</v>
      </c>
      <c r="F24" s="12">
        <v>0</v>
      </c>
      <c r="G24" s="12">
        <f>D24+E24-F24</f>
        <v>698</v>
      </c>
      <c r="H24" s="12">
        <v>188.46</v>
      </c>
      <c r="I24" s="12">
        <f t="shared" ref="I24:I32" si="0">G24-H24</f>
        <v>509.53999999999996</v>
      </c>
    </row>
    <row r="25" spans="2:9" x14ac:dyDescent="0.3">
      <c r="B25" s="2" t="s">
        <v>32</v>
      </c>
      <c r="C25" s="12">
        <v>0</v>
      </c>
      <c r="D25" s="12">
        <v>470</v>
      </c>
      <c r="E25" s="12">
        <v>0</v>
      </c>
      <c r="F25" s="12">
        <v>0</v>
      </c>
      <c r="G25" s="12">
        <f t="shared" ref="G25:G32" si="1">D25+E25-F25</f>
        <v>470</v>
      </c>
      <c r="H25" s="12">
        <v>126.9</v>
      </c>
      <c r="I25" s="12">
        <f t="shared" si="0"/>
        <v>343.1</v>
      </c>
    </row>
    <row r="26" spans="2:9" x14ac:dyDescent="0.3">
      <c r="B26" s="2" t="s">
        <v>33</v>
      </c>
      <c r="C26" s="12">
        <v>0</v>
      </c>
      <c r="D26" s="12">
        <v>380</v>
      </c>
      <c r="E26" s="12">
        <v>0</v>
      </c>
      <c r="F26" s="12">
        <v>0</v>
      </c>
      <c r="G26" s="12">
        <f t="shared" si="1"/>
        <v>380</v>
      </c>
      <c r="H26" s="12">
        <v>102.6</v>
      </c>
      <c r="I26" s="12">
        <f t="shared" si="0"/>
        <v>277.39999999999998</v>
      </c>
    </row>
    <row r="27" spans="2:9" x14ac:dyDescent="0.3">
      <c r="B27" s="2" t="s">
        <v>34</v>
      </c>
      <c r="C27" s="12">
        <v>0</v>
      </c>
      <c r="D27" s="12">
        <v>450</v>
      </c>
      <c r="E27" s="12">
        <v>0</v>
      </c>
      <c r="F27" s="12">
        <v>0</v>
      </c>
      <c r="G27" s="12">
        <f t="shared" si="1"/>
        <v>450</v>
      </c>
      <c r="H27" s="12">
        <v>121.5</v>
      </c>
      <c r="I27" s="12">
        <f t="shared" si="0"/>
        <v>328.5</v>
      </c>
    </row>
    <row r="28" spans="2:9" x14ac:dyDescent="0.3">
      <c r="B28" s="2" t="s">
        <v>35</v>
      </c>
      <c r="C28" s="12">
        <v>0</v>
      </c>
      <c r="D28" s="12">
        <v>259</v>
      </c>
      <c r="E28" s="12">
        <v>0</v>
      </c>
      <c r="F28" s="12">
        <v>0</v>
      </c>
      <c r="G28" s="12">
        <f t="shared" si="1"/>
        <v>259</v>
      </c>
      <c r="H28" s="12">
        <v>69.930000000000007</v>
      </c>
      <c r="I28" s="12">
        <f t="shared" si="0"/>
        <v>189.07</v>
      </c>
    </row>
    <row r="29" spans="2:9" x14ac:dyDescent="0.3">
      <c r="B29" s="2" t="s">
        <v>36</v>
      </c>
      <c r="C29" s="12">
        <v>0</v>
      </c>
      <c r="D29" s="12">
        <v>256</v>
      </c>
      <c r="E29" s="12">
        <v>0</v>
      </c>
      <c r="F29" s="12">
        <v>0</v>
      </c>
      <c r="G29" s="12">
        <f t="shared" si="1"/>
        <v>256</v>
      </c>
      <c r="H29" s="12">
        <v>69.12</v>
      </c>
      <c r="I29" s="12">
        <f t="shared" si="0"/>
        <v>186.88</v>
      </c>
    </row>
    <row r="30" spans="2:9" x14ac:dyDescent="0.3">
      <c r="B30" s="2" t="s">
        <v>37</v>
      </c>
      <c r="C30" s="12">
        <v>0</v>
      </c>
      <c r="D30" s="12">
        <v>196</v>
      </c>
      <c r="E30" s="12">
        <v>0</v>
      </c>
      <c r="F30" s="12">
        <v>0</v>
      </c>
      <c r="G30" s="12">
        <f t="shared" si="1"/>
        <v>196</v>
      </c>
      <c r="H30" s="12">
        <v>52.92</v>
      </c>
      <c r="I30" s="12">
        <f t="shared" si="0"/>
        <v>143.07999999999998</v>
      </c>
    </row>
    <row r="31" spans="2:9" x14ac:dyDescent="0.3">
      <c r="B31" s="2" t="s">
        <v>28</v>
      </c>
      <c r="C31" s="12">
        <v>0</v>
      </c>
      <c r="D31" s="12">
        <v>194</v>
      </c>
      <c r="E31" s="12">
        <v>0</v>
      </c>
      <c r="F31" s="12">
        <v>0</v>
      </c>
      <c r="G31" s="12">
        <f t="shared" si="1"/>
        <v>194</v>
      </c>
      <c r="H31" s="12">
        <v>52.38</v>
      </c>
      <c r="I31" s="12">
        <f t="shared" si="0"/>
        <v>141.62</v>
      </c>
    </row>
    <row r="32" spans="2:9" x14ac:dyDescent="0.3">
      <c r="B32" s="2" t="s">
        <v>27</v>
      </c>
      <c r="C32" s="12">
        <v>0</v>
      </c>
      <c r="D32" s="12">
        <v>180</v>
      </c>
      <c r="E32" s="12">
        <v>0</v>
      </c>
      <c r="F32" s="12">
        <v>0</v>
      </c>
      <c r="G32" s="12">
        <f t="shared" si="1"/>
        <v>180</v>
      </c>
      <c r="H32" s="12">
        <v>48.6</v>
      </c>
      <c r="I32" s="12">
        <f t="shared" si="0"/>
        <v>131.4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ED80-0EAB-4446-8861-F3D977746D4D}">
  <sheetPr codeName="Sheet29"/>
  <dimension ref="B1:I32"/>
  <sheetViews>
    <sheetView topLeftCell="A20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46</v>
      </c>
      <c r="C1" s="67"/>
      <c r="D1" s="67"/>
      <c r="E1" s="67"/>
      <c r="F1" s="67"/>
      <c r="G1" s="67"/>
      <c r="H1" s="78"/>
      <c r="I1" s="69"/>
    </row>
    <row r="2" spans="2:9" ht="72.599999999999994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47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>
        <v>3</v>
      </c>
      <c r="D26" s="2">
        <v>380</v>
      </c>
      <c r="E26" s="2">
        <v>0</v>
      </c>
      <c r="F26" s="2">
        <v>0</v>
      </c>
      <c r="G26" s="12">
        <f t="shared" ref="G26:G32" si="0">D26+E26-F26</f>
        <v>380</v>
      </c>
      <c r="H26" s="12">
        <v>57</v>
      </c>
      <c r="I26" s="12">
        <f t="shared" ref="I26:I32" si="1">G26-H26</f>
        <v>323</v>
      </c>
    </row>
    <row r="27" spans="2:9" x14ac:dyDescent="0.3">
      <c r="B27" s="2" t="s">
        <v>34</v>
      </c>
      <c r="C27" s="2">
        <v>3</v>
      </c>
      <c r="D27" s="2">
        <v>450</v>
      </c>
      <c r="E27" s="2">
        <v>0</v>
      </c>
      <c r="F27" s="2">
        <v>0</v>
      </c>
      <c r="G27" s="12">
        <f t="shared" si="0"/>
        <v>450</v>
      </c>
      <c r="H27" s="12">
        <v>67.5</v>
      </c>
      <c r="I27" s="12">
        <f t="shared" si="1"/>
        <v>382.5</v>
      </c>
    </row>
    <row r="28" spans="2:9" x14ac:dyDescent="0.3">
      <c r="B28" s="2" t="s">
        <v>35</v>
      </c>
      <c r="C28" s="2">
        <v>3</v>
      </c>
      <c r="D28" s="2">
        <v>170</v>
      </c>
      <c r="E28" s="2">
        <v>0</v>
      </c>
      <c r="F28" s="2">
        <v>0</v>
      </c>
      <c r="G28" s="12">
        <f t="shared" si="0"/>
        <v>170</v>
      </c>
      <c r="H28" s="12">
        <v>25.5</v>
      </c>
      <c r="I28" s="12">
        <f t="shared" si="1"/>
        <v>144.5</v>
      </c>
    </row>
    <row r="29" spans="2:9" x14ac:dyDescent="0.3">
      <c r="B29" s="2" t="s">
        <v>36</v>
      </c>
      <c r="C29" s="2">
        <v>3</v>
      </c>
      <c r="D29" s="2">
        <v>170</v>
      </c>
      <c r="E29" s="2">
        <v>0</v>
      </c>
      <c r="F29" s="2">
        <v>0</v>
      </c>
      <c r="G29" s="12">
        <f t="shared" si="0"/>
        <v>170</v>
      </c>
      <c r="H29" s="12">
        <v>25.5</v>
      </c>
      <c r="I29" s="12">
        <f t="shared" si="1"/>
        <v>144.5</v>
      </c>
    </row>
    <row r="30" spans="2:9" x14ac:dyDescent="0.3">
      <c r="B30" s="2" t="s">
        <v>37</v>
      </c>
      <c r="C30" s="2">
        <v>3</v>
      </c>
      <c r="D30" s="2">
        <v>165</v>
      </c>
      <c r="E30" s="2">
        <v>0</v>
      </c>
      <c r="F30" s="2">
        <v>0</v>
      </c>
      <c r="G30" s="12">
        <f t="shared" si="0"/>
        <v>165</v>
      </c>
      <c r="H30" s="12">
        <v>24.75</v>
      </c>
      <c r="I30" s="12">
        <f t="shared" si="1"/>
        <v>140.25</v>
      </c>
    </row>
    <row r="31" spans="2:9" x14ac:dyDescent="0.3">
      <c r="B31" s="2" t="s">
        <v>28</v>
      </c>
      <c r="C31" s="2">
        <v>5</v>
      </c>
      <c r="D31" s="2">
        <v>168</v>
      </c>
      <c r="E31" s="2">
        <v>0</v>
      </c>
      <c r="F31" s="2">
        <v>0</v>
      </c>
      <c r="G31" s="12">
        <f t="shared" si="0"/>
        <v>168</v>
      </c>
      <c r="H31" s="12">
        <v>25.2</v>
      </c>
      <c r="I31" s="12">
        <f t="shared" si="1"/>
        <v>142.80000000000001</v>
      </c>
    </row>
    <row r="32" spans="2:9" x14ac:dyDescent="0.3">
      <c r="B32" s="2" t="s">
        <v>27</v>
      </c>
      <c r="C32" s="2">
        <v>5</v>
      </c>
      <c r="D32" s="2">
        <v>153</v>
      </c>
      <c r="E32" s="2">
        <v>0</v>
      </c>
      <c r="F32" s="2">
        <v>0</v>
      </c>
      <c r="G32" s="12">
        <f t="shared" si="0"/>
        <v>153</v>
      </c>
      <c r="H32" s="12">
        <v>22.9</v>
      </c>
      <c r="I32" s="12">
        <f t="shared" si="1"/>
        <v>130.1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E9F8-327B-4059-A9C9-9871F59DC322}">
  <sheetPr codeName="Sheet30"/>
  <dimension ref="B1:I32"/>
  <sheetViews>
    <sheetView topLeftCell="A15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48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49</v>
      </c>
      <c r="G2" s="9" t="s">
        <v>22</v>
      </c>
      <c r="H2" s="10" t="s">
        <v>26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34</v>
      </c>
      <c r="C27" s="2"/>
      <c r="D27" s="2"/>
      <c r="E27" s="2"/>
      <c r="F27" s="2"/>
      <c r="G27" s="2"/>
      <c r="H27" s="2"/>
      <c r="I27" s="2"/>
    </row>
    <row r="28" spans="2:9" x14ac:dyDescent="0.3">
      <c r="B28" s="2" t="s">
        <v>35</v>
      </c>
      <c r="C28" s="2"/>
      <c r="D28" s="2"/>
      <c r="E28" s="2"/>
      <c r="F28" s="2"/>
      <c r="G28" s="2"/>
      <c r="H28" s="2"/>
      <c r="I28" s="2"/>
    </row>
    <row r="29" spans="2:9" x14ac:dyDescent="0.3">
      <c r="B29" s="2" t="s">
        <v>36</v>
      </c>
      <c r="C29" s="2"/>
      <c r="D29" s="2"/>
      <c r="E29" s="2"/>
      <c r="F29" s="2"/>
      <c r="G29" s="2"/>
      <c r="H29" s="2"/>
      <c r="I29" s="2"/>
    </row>
    <row r="30" spans="2:9" x14ac:dyDescent="0.3">
      <c r="B30" s="2" t="s">
        <v>37</v>
      </c>
      <c r="C30" s="2"/>
      <c r="D30" s="2"/>
      <c r="E30" s="2"/>
      <c r="F30" s="2"/>
      <c r="G30" s="2"/>
      <c r="H30" s="2"/>
      <c r="I30" s="2"/>
    </row>
    <row r="31" spans="2:9" x14ac:dyDescent="0.3">
      <c r="B31" s="2" t="s">
        <v>28</v>
      </c>
      <c r="C31" s="2">
        <v>3.5</v>
      </c>
      <c r="D31" s="2">
        <v>158</v>
      </c>
      <c r="E31" s="2">
        <v>0</v>
      </c>
      <c r="F31" s="2">
        <v>15.8</v>
      </c>
      <c r="G31" s="2">
        <f t="shared" ref="G31:G32" si="0">D31+E31-F31</f>
        <v>142.19999999999999</v>
      </c>
      <c r="H31" s="2">
        <v>0</v>
      </c>
      <c r="I31" s="12">
        <f t="shared" ref="I31:I32" si="1">G31-H31</f>
        <v>142.19999999999999</v>
      </c>
    </row>
    <row r="32" spans="2:9" x14ac:dyDescent="0.3">
      <c r="B32" s="2" t="s">
        <v>27</v>
      </c>
      <c r="C32" s="2">
        <v>3.5</v>
      </c>
      <c r="D32" s="2">
        <v>125</v>
      </c>
      <c r="E32" s="2">
        <v>0</v>
      </c>
      <c r="F32" s="2">
        <v>12.5</v>
      </c>
      <c r="G32" s="2">
        <f t="shared" si="0"/>
        <v>112.5</v>
      </c>
      <c r="H32" s="2">
        <v>0</v>
      </c>
      <c r="I32" s="12">
        <f t="shared" si="1"/>
        <v>112.5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3764-08B3-4404-8FEC-60DFEAFEFD86}">
  <sheetPr codeName="Sheet4"/>
  <dimension ref="A1:O28"/>
  <sheetViews>
    <sheetView showGridLines="0" workbookViewId="0">
      <selection activeCell="F7" sqref="F7"/>
    </sheetView>
  </sheetViews>
  <sheetFormatPr defaultRowHeight="14.4" x14ac:dyDescent="0.3"/>
  <cols>
    <col min="1" max="1" width="4" customWidth="1"/>
    <col min="2" max="2" width="17.88671875" bestFit="1" customWidth="1"/>
    <col min="3" max="3" width="11.5546875" bestFit="1" customWidth="1"/>
    <col min="4" max="4" width="11.5546875" customWidth="1"/>
    <col min="5" max="5" width="10.33203125" bestFit="1" customWidth="1"/>
    <col min="6" max="6" width="10.44140625" bestFit="1" customWidth="1"/>
    <col min="7" max="7" width="12.88671875" customWidth="1"/>
    <col min="8" max="9" width="11.6640625" customWidth="1"/>
    <col min="11" max="11" width="32.88671875" bestFit="1" customWidth="1"/>
  </cols>
  <sheetData>
    <row r="1" spans="1:15" ht="15" thickBot="1" x14ac:dyDescent="0.35">
      <c r="B1" s="70" t="s">
        <v>80</v>
      </c>
      <c r="C1" s="68"/>
      <c r="D1" s="68"/>
      <c r="E1" s="68"/>
      <c r="F1" s="68"/>
      <c r="G1" s="68"/>
      <c r="H1" s="68"/>
      <c r="I1" s="68"/>
    </row>
    <row r="2" spans="1:15" ht="90.6" customHeight="1" thickBot="1" x14ac:dyDescent="0.35">
      <c r="A2" s="11"/>
      <c r="B2" s="27" t="s">
        <v>21</v>
      </c>
      <c r="C2" s="27" t="s">
        <v>106</v>
      </c>
      <c r="D2" s="27" t="s">
        <v>107</v>
      </c>
      <c r="E2" s="27" t="s">
        <v>108</v>
      </c>
      <c r="F2" s="27" t="s">
        <v>109</v>
      </c>
      <c r="G2" s="27" t="s">
        <v>66</v>
      </c>
      <c r="H2" s="27" t="s">
        <v>23</v>
      </c>
      <c r="I2" s="27" t="s">
        <v>22</v>
      </c>
    </row>
    <row r="3" spans="1:15" x14ac:dyDescent="0.3">
      <c r="A3" s="11"/>
      <c r="B3" s="63" t="s">
        <v>2</v>
      </c>
      <c r="C3" s="14">
        <v>3.8</v>
      </c>
      <c r="D3" s="14">
        <v>4.8</v>
      </c>
      <c r="E3" s="14">
        <v>5.8</v>
      </c>
      <c r="F3" s="14">
        <v>6.8</v>
      </c>
      <c r="G3" s="14">
        <v>59.4</v>
      </c>
      <c r="H3" s="14">
        <v>22.422966129032318</v>
      </c>
      <c r="I3" s="64">
        <v>81.822966129032324</v>
      </c>
      <c r="J3" s="28"/>
      <c r="O3" s="11"/>
    </row>
    <row r="4" spans="1:15" x14ac:dyDescent="0.3">
      <c r="A4" s="11"/>
      <c r="B4" s="23" t="s">
        <v>3</v>
      </c>
      <c r="C4" s="15">
        <v>3.8</v>
      </c>
      <c r="D4" s="15">
        <v>4.8</v>
      </c>
      <c r="E4" s="15">
        <v>5.8</v>
      </c>
      <c r="F4" s="15">
        <v>6.8</v>
      </c>
      <c r="G4" s="15">
        <v>59.4</v>
      </c>
      <c r="H4" s="15">
        <v>19.92281309523807</v>
      </c>
      <c r="I4" s="29">
        <v>79.322813095238075</v>
      </c>
      <c r="O4" s="11"/>
    </row>
    <row r="5" spans="1:15" x14ac:dyDescent="0.3">
      <c r="A5" s="11"/>
      <c r="B5" s="24" t="s">
        <v>4</v>
      </c>
      <c r="C5" s="17">
        <v>3.8</v>
      </c>
      <c r="D5" s="17">
        <v>4.8</v>
      </c>
      <c r="E5" s="17">
        <v>5.8</v>
      </c>
      <c r="F5" s="17">
        <v>6.8</v>
      </c>
      <c r="G5" s="15">
        <v>59.4</v>
      </c>
      <c r="H5" s="15">
        <v>28.363446029609662</v>
      </c>
      <c r="I5" s="29">
        <v>87.763446029609668</v>
      </c>
      <c r="O5" s="11"/>
    </row>
    <row r="6" spans="1:15" x14ac:dyDescent="0.3">
      <c r="A6" s="11"/>
      <c r="B6" s="23" t="s">
        <v>5</v>
      </c>
      <c r="C6" s="15">
        <v>3.8</v>
      </c>
      <c r="D6" s="15">
        <v>4.8</v>
      </c>
      <c r="E6" s="15">
        <v>5.8</v>
      </c>
      <c r="F6" s="15">
        <v>6.8</v>
      </c>
      <c r="G6" s="15">
        <v>59.4</v>
      </c>
      <c r="H6" s="15">
        <v>35.93330111111112</v>
      </c>
      <c r="I6" s="29">
        <v>95.333301111111126</v>
      </c>
      <c r="O6" s="11"/>
    </row>
    <row r="7" spans="1:15" x14ac:dyDescent="0.3">
      <c r="A7" s="11"/>
      <c r="B7" s="23" t="s">
        <v>6</v>
      </c>
      <c r="C7" s="15">
        <v>3.8</v>
      </c>
      <c r="D7" s="15">
        <v>4.8</v>
      </c>
      <c r="E7" s="15">
        <v>5.8</v>
      </c>
      <c r="F7" s="15">
        <v>6.8</v>
      </c>
      <c r="G7" s="15">
        <v>59.4</v>
      </c>
      <c r="H7" s="15">
        <v>34.762310215053844</v>
      </c>
      <c r="I7" s="29">
        <v>94.16231021505385</v>
      </c>
      <c r="O7" s="11"/>
    </row>
    <row r="8" spans="1:15" x14ac:dyDescent="0.3">
      <c r="A8" s="11"/>
      <c r="B8" s="23" t="s">
        <v>11</v>
      </c>
      <c r="C8" s="17">
        <v>3.8</v>
      </c>
      <c r="D8" s="17">
        <v>4.8</v>
      </c>
      <c r="E8" s="17">
        <v>5.8</v>
      </c>
      <c r="F8" s="17">
        <v>6.8</v>
      </c>
      <c r="G8" s="17">
        <v>59.4</v>
      </c>
      <c r="H8" s="15">
        <v>58.324620000000024</v>
      </c>
      <c r="I8" s="29">
        <v>117.72462000000002</v>
      </c>
      <c r="O8" s="11"/>
    </row>
    <row r="9" spans="1:15" x14ac:dyDescent="0.3">
      <c r="A9" s="11"/>
      <c r="B9" s="23" t="s">
        <v>12</v>
      </c>
      <c r="C9" s="17">
        <v>3.8</v>
      </c>
      <c r="D9" s="17">
        <v>4.8</v>
      </c>
      <c r="E9" s="17">
        <v>5.8</v>
      </c>
      <c r="F9" s="17">
        <v>6.8</v>
      </c>
      <c r="G9" s="17">
        <v>59.4</v>
      </c>
      <c r="H9" s="17">
        <v>79.656227956989255</v>
      </c>
      <c r="I9" s="29">
        <v>139.05622795698926</v>
      </c>
      <c r="O9" s="11"/>
    </row>
    <row r="10" spans="1:15" x14ac:dyDescent="0.3">
      <c r="A10" s="11"/>
      <c r="B10" s="23" t="s">
        <v>13</v>
      </c>
      <c r="C10" s="17">
        <v>3.8</v>
      </c>
      <c r="D10" s="17">
        <v>4.8</v>
      </c>
      <c r="E10" s="17">
        <v>5.8</v>
      </c>
      <c r="F10" s="17">
        <v>6.8</v>
      </c>
      <c r="G10" s="17">
        <v>59.4</v>
      </c>
      <c r="H10" s="17">
        <v>102.6921440860217</v>
      </c>
      <c r="I10" s="29">
        <v>162.0921440860217</v>
      </c>
      <c r="O10" s="11"/>
    </row>
    <row r="11" spans="1:15" x14ac:dyDescent="0.3">
      <c r="A11" s="11"/>
      <c r="B11" s="24" t="s">
        <v>7</v>
      </c>
      <c r="C11" s="17">
        <v>3.8</v>
      </c>
      <c r="D11" s="17">
        <v>4.8</v>
      </c>
      <c r="E11" s="17">
        <v>5.8</v>
      </c>
      <c r="F11" s="17">
        <v>6.8</v>
      </c>
      <c r="G11" s="17">
        <v>59.4</v>
      </c>
      <c r="H11" s="17">
        <v>129.91670138888895</v>
      </c>
      <c r="I11" s="29">
        <v>189.31670138888896</v>
      </c>
      <c r="O11" s="11"/>
    </row>
    <row r="12" spans="1:15" x14ac:dyDescent="0.3">
      <c r="A12" s="11"/>
      <c r="B12" s="23" t="s">
        <v>8</v>
      </c>
      <c r="C12" s="17">
        <v>3.8</v>
      </c>
      <c r="D12" s="17">
        <v>4.8</v>
      </c>
      <c r="E12" s="17">
        <v>5.8</v>
      </c>
      <c r="F12" s="17">
        <v>6.8</v>
      </c>
      <c r="G12" s="17">
        <v>59.4</v>
      </c>
      <c r="H12" s="17">
        <v>209.40365771812083</v>
      </c>
      <c r="I12" s="29">
        <v>268.8036577181208</v>
      </c>
      <c r="O12" s="11"/>
    </row>
    <row r="13" spans="1:15" x14ac:dyDescent="0.3">
      <c r="A13" s="11"/>
      <c r="B13" s="23" t="s">
        <v>9</v>
      </c>
      <c r="C13" s="17">
        <v>3.8</v>
      </c>
      <c r="D13" s="17">
        <v>4.8</v>
      </c>
      <c r="E13" s="17">
        <v>5.8</v>
      </c>
      <c r="F13" s="17">
        <v>6.8</v>
      </c>
      <c r="G13" s="17">
        <v>59.4</v>
      </c>
      <c r="H13" s="17">
        <v>247.59366319444422</v>
      </c>
      <c r="I13" s="29">
        <v>306.9936631944442</v>
      </c>
      <c r="O13" s="11"/>
    </row>
    <row r="14" spans="1:15" x14ac:dyDescent="0.3">
      <c r="A14" s="11"/>
      <c r="B14" s="23" t="s">
        <v>10</v>
      </c>
      <c r="C14" s="17">
        <v>3.8</v>
      </c>
      <c r="D14" s="17">
        <v>4.8</v>
      </c>
      <c r="E14" s="17">
        <v>5.8</v>
      </c>
      <c r="F14" s="17">
        <v>6.8</v>
      </c>
      <c r="G14" s="17">
        <v>59.4</v>
      </c>
      <c r="H14" s="17">
        <v>255.72945228494643</v>
      </c>
      <c r="I14" s="29">
        <v>315.12945228494641</v>
      </c>
      <c r="O14" s="11"/>
    </row>
    <row r="15" spans="1:15" x14ac:dyDescent="0.3">
      <c r="A15" s="11"/>
      <c r="B15" s="23" t="s">
        <v>14</v>
      </c>
      <c r="C15" s="17">
        <v>3.8</v>
      </c>
      <c r="D15" s="17">
        <v>4.8</v>
      </c>
      <c r="E15" s="17">
        <v>5.8</v>
      </c>
      <c r="F15" s="17">
        <v>6.8</v>
      </c>
      <c r="G15" s="17">
        <v>59.4</v>
      </c>
      <c r="H15" s="17">
        <v>245.62483198924747</v>
      </c>
      <c r="I15" s="29">
        <v>305.02483198924745</v>
      </c>
      <c r="O15" s="11"/>
    </row>
    <row r="16" spans="1:15" x14ac:dyDescent="0.3">
      <c r="A16" s="11"/>
      <c r="B16" s="23" t="s">
        <v>15</v>
      </c>
      <c r="C16" s="17">
        <v>3.8</v>
      </c>
      <c r="D16" s="17">
        <v>4.8</v>
      </c>
      <c r="E16" s="17">
        <v>5.8</v>
      </c>
      <c r="F16" s="17">
        <v>6.8</v>
      </c>
      <c r="G16" s="17">
        <v>59.4</v>
      </c>
      <c r="H16" s="17">
        <v>226.14103422619024</v>
      </c>
      <c r="I16" s="29">
        <v>285.54103422619022</v>
      </c>
      <c r="O16" s="11"/>
    </row>
    <row r="17" spans="1:15" x14ac:dyDescent="0.3">
      <c r="A17" s="11"/>
      <c r="B17" s="23" t="s">
        <v>16</v>
      </c>
      <c r="C17" s="17">
        <v>3.8</v>
      </c>
      <c r="D17" s="17">
        <v>4.8</v>
      </c>
      <c r="E17" s="17">
        <v>5.8</v>
      </c>
      <c r="F17" s="17">
        <v>6.8</v>
      </c>
      <c r="G17" s="17">
        <v>59.4</v>
      </c>
      <c r="H17" s="17">
        <v>302.34650067294723</v>
      </c>
      <c r="I17" s="29">
        <v>361.74650067294721</v>
      </c>
      <c r="O17" s="11"/>
    </row>
    <row r="18" spans="1:15" x14ac:dyDescent="0.3">
      <c r="A18" s="11"/>
      <c r="B18" s="23" t="s">
        <v>17</v>
      </c>
      <c r="C18" s="17">
        <v>3.8</v>
      </c>
      <c r="D18" s="17">
        <v>4.8</v>
      </c>
      <c r="E18" s="17">
        <v>5.8</v>
      </c>
      <c r="F18" s="17">
        <v>6.8</v>
      </c>
      <c r="G18" s="17">
        <v>59.4</v>
      </c>
      <c r="H18" s="17">
        <v>269.74864583333294</v>
      </c>
      <c r="I18" s="29">
        <v>329.14864583333292</v>
      </c>
      <c r="O18" s="11"/>
    </row>
    <row r="19" spans="1:15" x14ac:dyDescent="0.3">
      <c r="A19" s="11"/>
      <c r="B19" s="23" t="s">
        <v>18</v>
      </c>
      <c r="C19" s="17">
        <v>3.8</v>
      </c>
      <c r="D19" s="17">
        <v>4.8</v>
      </c>
      <c r="E19" s="17">
        <v>5.8</v>
      </c>
      <c r="F19" s="17">
        <v>6.8</v>
      </c>
      <c r="G19" s="17">
        <v>59.4</v>
      </c>
      <c r="H19" s="17">
        <v>245.08955483870994</v>
      </c>
      <c r="I19" s="29">
        <v>304.48955483870992</v>
      </c>
      <c r="O19" s="11"/>
    </row>
    <row r="20" spans="1:15" x14ac:dyDescent="0.3">
      <c r="A20" s="11"/>
      <c r="B20" s="23" t="s">
        <v>19</v>
      </c>
      <c r="C20" s="17">
        <v>3.8</v>
      </c>
      <c r="D20" s="17">
        <v>4.8</v>
      </c>
      <c r="E20" s="17">
        <v>5.8</v>
      </c>
      <c r="F20" s="17">
        <v>6.8</v>
      </c>
      <c r="G20" s="17">
        <v>59.4</v>
      </c>
      <c r="H20" s="17">
        <v>264.52198500000031</v>
      </c>
      <c r="I20" s="29">
        <v>323.92198500000029</v>
      </c>
      <c r="O20" s="11"/>
    </row>
    <row r="21" spans="1:15" ht="15" thickBot="1" x14ac:dyDescent="0.35">
      <c r="A21" s="11"/>
      <c r="B21" s="25" t="s">
        <v>20</v>
      </c>
      <c r="C21" s="26">
        <v>3.8</v>
      </c>
      <c r="D21" s="26">
        <v>4.8</v>
      </c>
      <c r="E21" s="26">
        <v>5.8</v>
      </c>
      <c r="F21" s="26">
        <v>6.8</v>
      </c>
      <c r="G21" s="26">
        <v>59.4</v>
      </c>
      <c r="H21" s="26">
        <v>387.55457096774182</v>
      </c>
      <c r="I21" s="32">
        <v>446.9545709677418</v>
      </c>
      <c r="O21" s="11"/>
    </row>
    <row r="22" spans="1:15" x14ac:dyDescent="0.3">
      <c r="A22" s="11"/>
      <c r="O22" s="11"/>
    </row>
    <row r="23" spans="1:15" x14ac:dyDescent="0.3">
      <c r="A23" s="11"/>
      <c r="O23" s="11"/>
    </row>
    <row r="24" spans="1:15" x14ac:dyDescent="0.3">
      <c r="A24" s="11"/>
      <c r="O24" s="11"/>
    </row>
    <row r="25" spans="1:15" x14ac:dyDescent="0.3">
      <c r="A25" s="11"/>
      <c r="O25" s="11"/>
    </row>
    <row r="26" spans="1:15" x14ac:dyDescent="0.3">
      <c r="A26" s="11"/>
      <c r="O26" s="11"/>
    </row>
    <row r="27" spans="1:15" x14ac:dyDescent="0.3">
      <c r="A27" s="11"/>
      <c r="O27" s="11"/>
    </row>
    <row r="28" spans="1:15" x14ac:dyDescent="0.3">
      <c r="A28" s="11"/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D977-AAD9-47C3-933D-4AE2C08BDB4F}">
  <sheetPr codeName="Sheet31"/>
  <dimension ref="B1:I32"/>
  <sheetViews>
    <sheetView topLeftCell="A18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56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26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34</v>
      </c>
      <c r="C27" s="2"/>
      <c r="D27" s="2"/>
      <c r="E27" s="2"/>
      <c r="F27" s="2"/>
      <c r="G27" s="2"/>
      <c r="H27" s="2"/>
      <c r="I27" s="2"/>
    </row>
    <row r="28" spans="2:9" x14ac:dyDescent="0.3">
      <c r="B28" s="2" t="s">
        <v>35</v>
      </c>
      <c r="C28" s="2"/>
      <c r="D28" s="2"/>
      <c r="E28" s="2"/>
      <c r="F28" s="2"/>
      <c r="G28" s="2"/>
      <c r="H28" s="2"/>
      <c r="I28" s="2"/>
    </row>
    <row r="29" spans="2:9" x14ac:dyDescent="0.3">
      <c r="B29" s="2" t="s">
        <v>36</v>
      </c>
      <c r="C29" s="2"/>
      <c r="D29" s="2"/>
      <c r="E29" s="2"/>
      <c r="F29" s="2"/>
      <c r="G29" s="2"/>
      <c r="H29" s="2"/>
      <c r="I29" s="2"/>
    </row>
    <row r="30" spans="2:9" x14ac:dyDescent="0.3">
      <c r="B30" s="2" t="s">
        <v>37</v>
      </c>
      <c r="C30" s="2"/>
      <c r="D30" s="2"/>
      <c r="E30" s="2"/>
      <c r="F30" s="2"/>
      <c r="G30" s="2"/>
      <c r="H30" s="2"/>
      <c r="I30" s="2"/>
    </row>
    <row r="31" spans="2:9" x14ac:dyDescent="0.3">
      <c r="B31" s="2" t="s">
        <v>28</v>
      </c>
      <c r="C31" s="2">
        <v>1.5</v>
      </c>
      <c r="D31" s="2">
        <v>170</v>
      </c>
      <c r="E31" s="2">
        <v>0</v>
      </c>
      <c r="F31" s="12">
        <v>17</v>
      </c>
      <c r="G31" s="12">
        <f t="shared" ref="G31:G32" si="0">D31+E31-F31</f>
        <v>153</v>
      </c>
      <c r="H31" s="12">
        <v>0</v>
      </c>
      <c r="I31" s="12">
        <f t="shared" ref="I31:I32" si="1">G31-H31</f>
        <v>153</v>
      </c>
    </row>
    <row r="32" spans="2:9" x14ac:dyDescent="0.3">
      <c r="B32" s="2" t="s">
        <v>27</v>
      </c>
      <c r="C32" s="2">
        <v>1.5</v>
      </c>
      <c r="D32" s="2">
        <v>138</v>
      </c>
      <c r="E32" s="2">
        <v>0</v>
      </c>
      <c r="F32" s="12">
        <v>13.8</v>
      </c>
      <c r="G32" s="12">
        <f t="shared" si="0"/>
        <v>124.2</v>
      </c>
      <c r="H32" s="12">
        <v>0</v>
      </c>
      <c r="I32" s="12">
        <f t="shared" si="1"/>
        <v>124.2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B396-356F-4E52-A9F3-6E4D7AD5487B}">
  <sheetPr codeName="Sheet32"/>
  <dimension ref="B1:I32"/>
  <sheetViews>
    <sheetView topLeftCell="A18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50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26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11">
        <v>3</v>
      </c>
      <c r="D22" s="11">
        <v>575</v>
      </c>
      <c r="E22" s="11">
        <v>0</v>
      </c>
      <c r="F22" s="11">
        <v>0</v>
      </c>
      <c r="G22" s="11">
        <f>D22+E22-F22</f>
        <v>575</v>
      </c>
      <c r="H22" s="11">
        <v>0</v>
      </c>
      <c r="I22" s="11">
        <f>G22-H22</f>
        <v>575</v>
      </c>
    </row>
    <row r="23" spans="2:9" x14ac:dyDescent="0.3">
      <c r="B23" s="4" t="s">
        <v>30</v>
      </c>
      <c r="C23" s="11">
        <v>3</v>
      </c>
      <c r="D23" s="11">
        <v>730</v>
      </c>
      <c r="E23" s="11">
        <v>0</v>
      </c>
      <c r="F23" s="11">
        <v>0</v>
      </c>
      <c r="G23" s="11">
        <f t="shared" ref="G23:G31" si="0">D23+E23-F23</f>
        <v>730</v>
      </c>
      <c r="H23" s="11">
        <v>0</v>
      </c>
      <c r="I23" s="11">
        <f t="shared" ref="I23:I32" si="1">G23-H23</f>
        <v>730</v>
      </c>
    </row>
    <row r="24" spans="2:9" x14ac:dyDescent="0.3">
      <c r="B24" s="2" t="s">
        <v>31</v>
      </c>
      <c r="C24" s="11">
        <v>3</v>
      </c>
      <c r="D24" s="11">
        <v>620</v>
      </c>
      <c r="E24" s="11">
        <v>0</v>
      </c>
      <c r="F24" s="11">
        <v>0</v>
      </c>
      <c r="G24" s="11">
        <f t="shared" si="0"/>
        <v>620</v>
      </c>
      <c r="H24" s="11">
        <v>0</v>
      </c>
      <c r="I24" s="11">
        <f t="shared" si="1"/>
        <v>620</v>
      </c>
    </row>
    <row r="25" spans="2:9" x14ac:dyDescent="0.3">
      <c r="B25" s="2" t="s">
        <v>32</v>
      </c>
      <c r="C25" s="11">
        <v>3</v>
      </c>
      <c r="D25" s="11">
        <v>439</v>
      </c>
      <c r="E25" s="11">
        <v>0</v>
      </c>
      <c r="F25" s="11">
        <v>0</v>
      </c>
      <c r="G25" s="11">
        <f t="shared" si="0"/>
        <v>439</v>
      </c>
      <c r="H25" s="11">
        <v>0</v>
      </c>
      <c r="I25" s="11">
        <f t="shared" si="1"/>
        <v>439</v>
      </c>
    </row>
    <row r="26" spans="2:9" x14ac:dyDescent="0.3">
      <c r="B26" s="2" t="s">
        <v>33</v>
      </c>
      <c r="C26" s="11">
        <v>3</v>
      </c>
      <c r="D26" s="11">
        <v>369</v>
      </c>
      <c r="E26" s="11">
        <v>0</v>
      </c>
      <c r="F26" s="11">
        <v>0</v>
      </c>
      <c r="G26" s="11">
        <f t="shared" si="0"/>
        <v>369</v>
      </c>
      <c r="H26" s="11">
        <v>0</v>
      </c>
      <c r="I26" s="11">
        <f t="shared" si="1"/>
        <v>369</v>
      </c>
    </row>
    <row r="27" spans="2:9" x14ac:dyDescent="0.3">
      <c r="B27" s="2" t="s">
        <v>34</v>
      </c>
      <c r="C27" s="11">
        <v>3</v>
      </c>
      <c r="D27" s="11">
        <v>430</v>
      </c>
      <c r="E27" s="11">
        <v>0</v>
      </c>
      <c r="F27" s="11">
        <v>0</v>
      </c>
      <c r="G27" s="11">
        <f t="shared" si="0"/>
        <v>430</v>
      </c>
      <c r="H27" s="11">
        <v>0</v>
      </c>
      <c r="I27" s="11">
        <f t="shared" si="1"/>
        <v>430</v>
      </c>
    </row>
    <row r="28" spans="2:9" x14ac:dyDescent="0.3">
      <c r="B28" s="2" t="s">
        <v>35</v>
      </c>
      <c r="C28" s="11">
        <v>3</v>
      </c>
      <c r="D28" s="11">
        <v>249</v>
      </c>
      <c r="E28" s="11">
        <v>0</v>
      </c>
      <c r="F28" s="11">
        <v>0</v>
      </c>
      <c r="G28" s="11">
        <f t="shared" si="0"/>
        <v>249</v>
      </c>
      <c r="H28" s="11">
        <v>0</v>
      </c>
      <c r="I28" s="11">
        <f t="shared" si="1"/>
        <v>249</v>
      </c>
    </row>
    <row r="29" spans="2:9" x14ac:dyDescent="0.3">
      <c r="B29" s="2" t="s">
        <v>36</v>
      </c>
      <c r="C29" s="11">
        <v>3</v>
      </c>
      <c r="D29" s="11">
        <v>246</v>
      </c>
      <c r="E29" s="11">
        <v>0</v>
      </c>
      <c r="F29" s="11">
        <v>0</v>
      </c>
      <c r="G29" s="11">
        <f t="shared" si="0"/>
        <v>246</v>
      </c>
      <c r="H29" s="11">
        <v>0</v>
      </c>
      <c r="I29" s="11">
        <f t="shared" si="1"/>
        <v>246</v>
      </c>
    </row>
    <row r="30" spans="2:9" x14ac:dyDescent="0.3">
      <c r="B30" s="2" t="s">
        <v>37</v>
      </c>
      <c r="C30" s="11">
        <v>3</v>
      </c>
      <c r="D30" s="11">
        <v>189</v>
      </c>
      <c r="E30" s="11">
        <v>0</v>
      </c>
      <c r="F30" s="11">
        <v>0</v>
      </c>
      <c r="G30" s="11">
        <f t="shared" si="0"/>
        <v>189</v>
      </c>
      <c r="H30" s="11">
        <v>0</v>
      </c>
      <c r="I30" s="11">
        <f t="shared" si="1"/>
        <v>189</v>
      </c>
    </row>
    <row r="31" spans="2:9" x14ac:dyDescent="0.3">
      <c r="B31" s="2" t="s">
        <v>28</v>
      </c>
      <c r="C31" s="11">
        <v>3</v>
      </c>
      <c r="D31" s="11">
        <v>187</v>
      </c>
      <c r="E31" s="11">
        <v>0</v>
      </c>
      <c r="F31" s="11">
        <v>0</v>
      </c>
      <c r="G31" s="11">
        <f t="shared" si="0"/>
        <v>187</v>
      </c>
      <c r="H31" s="11">
        <v>0</v>
      </c>
      <c r="I31" s="11">
        <f t="shared" si="1"/>
        <v>187</v>
      </c>
    </row>
    <row r="32" spans="2:9" x14ac:dyDescent="0.3">
      <c r="B32" s="2" t="s">
        <v>27</v>
      </c>
      <c r="C32" s="11">
        <v>3</v>
      </c>
      <c r="D32" s="11">
        <v>169</v>
      </c>
      <c r="E32" s="11">
        <v>0</v>
      </c>
      <c r="F32" s="11">
        <v>0</v>
      </c>
      <c r="G32" s="11">
        <f>D32+E32-F32</f>
        <v>169</v>
      </c>
      <c r="H32" s="11">
        <v>0</v>
      </c>
      <c r="I32" s="11">
        <f t="shared" si="1"/>
        <v>169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3B30-5D23-42ED-8878-BA9CFE336046}">
  <sheetPr codeName="Sheet33"/>
  <dimension ref="B1:I32"/>
  <sheetViews>
    <sheetView topLeftCell="A12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52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26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11">
        <v>0</v>
      </c>
      <c r="D22" s="11">
        <v>580</v>
      </c>
      <c r="E22" s="11">
        <v>0</v>
      </c>
      <c r="F22" s="11">
        <v>0</v>
      </c>
      <c r="G22" s="11">
        <f>D22+E22-F22</f>
        <v>580</v>
      </c>
      <c r="H22" s="11">
        <v>0</v>
      </c>
      <c r="I22" s="11">
        <f>G22-H22</f>
        <v>580</v>
      </c>
    </row>
    <row r="23" spans="2:9" x14ac:dyDescent="0.3">
      <c r="B23" s="4" t="s">
        <v>30</v>
      </c>
      <c r="C23" s="11">
        <v>0</v>
      </c>
      <c r="D23" s="11">
        <v>740</v>
      </c>
      <c r="E23" s="11">
        <v>0</v>
      </c>
      <c r="F23" s="11">
        <v>0</v>
      </c>
      <c r="G23" s="11">
        <f t="shared" ref="G23:G32" si="0">D23+E23-F23</f>
        <v>740</v>
      </c>
      <c r="H23" s="11">
        <v>0</v>
      </c>
      <c r="I23" s="11">
        <f t="shared" ref="I23:I32" si="1">G23-H23</f>
        <v>740</v>
      </c>
    </row>
    <row r="24" spans="2:9" x14ac:dyDescent="0.3">
      <c r="B24" s="2" t="s">
        <v>31</v>
      </c>
      <c r="C24" s="11">
        <v>0</v>
      </c>
      <c r="D24" s="11">
        <v>623</v>
      </c>
      <c r="E24" s="11">
        <v>0</v>
      </c>
      <c r="F24" s="11">
        <v>0</v>
      </c>
      <c r="G24" s="11">
        <f t="shared" si="0"/>
        <v>623</v>
      </c>
      <c r="H24" s="11">
        <v>0</v>
      </c>
      <c r="I24" s="11">
        <f t="shared" si="1"/>
        <v>623</v>
      </c>
    </row>
    <row r="25" spans="2:9" x14ac:dyDescent="0.3">
      <c r="B25" s="2" t="s">
        <v>32</v>
      </c>
      <c r="C25" s="11">
        <v>0</v>
      </c>
      <c r="D25" s="11">
        <v>439</v>
      </c>
      <c r="E25" s="11">
        <v>0</v>
      </c>
      <c r="F25" s="11">
        <v>0</v>
      </c>
      <c r="G25" s="11">
        <f t="shared" si="0"/>
        <v>439</v>
      </c>
      <c r="H25" s="11">
        <v>0</v>
      </c>
      <c r="I25" s="11">
        <f t="shared" si="1"/>
        <v>439</v>
      </c>
    </row>
    <row r="26" spans="2:9" x14ac:dyDescent="0.3">
      <c r="B26" s="2" t="s">
        <v>33</v>
      </c>
      <c r="C26" s="11">
        <v>0</v>
      </c>
      <c r="D26" s="11">
        <v>369</v>
      </c>
      <c r="E26" s="11">
        <v>0</v>
      </c>
      <c r="F26" s="11">
        <v>0</v>
      </c>
      <c r="G26" s="11">
        <f t="shared" si="0"/>
        <v>369</v>
      </c>
      <c r="H26" s="11">
        <v>0</v>
      </c>
      <c r="I26" s="11">
        <f t="shared" si="1"/>
        <v>369</v>
      </c>
    </row>
    <row r="27" spans="2:9" x14ac:dyDescent="0.3">
      <c r="B27" s="2" t="s">
        <v>34</v>
      </c>
      <c r="C27" s="11">
        <v>0</v>
      </c>
      <c r="D27" s="11">
        <v>430</v>
      </c>
      <c r="E27" s="11">
        <v>0</v>
      </c>
      <c r="F27" s="11">
        <v>0</v>
      </c>
      <c r="G27" s="11">
        <f t="shared" si="0"/>
        <v>430</v>
      </c>
      <c r="H27" s="11">
        <v>0</v>
      </c>
      <c r="I27" s="11">
        <f t="shared" si="1"/>
        <v>430</v>
      </c>
    </row>
    <row r="28" spans="2:9" x14ac:dyDescent="0.3">
      <c r="B28" s="2" t="s">
        <v>35</v>
      </c>
      <c r="C28" s="11">
        <v>0</v>
      </c>
      <c r="D28" s="11">
        <v>249</v>
      </c>
      <c r="E28" s="11">
        <v>0</v>
      </c>
      <c r="F28" s="11">
        <v>0</v>
      </c>
      <c r="G28" s="11">
        <f t="shared" si="0"/>
        <v>249</v>
      </c>
      <c r="H28" s="11">
        <v>0</v>
      </c>
      <c r="I28" s="11">
        <f t="shared" si="1"/>
        <v>249</v>
      </c>
    </row>
    <row r="29" spans="2:9" x14ac:dyDescent="0.3">
      <c r="B29" s="2" t="s">
        <v>36</v>
      </c>
      <c r="C29" s="11">
        <v>0</v>
      </c>
      <c r="D29" s="11">
        <v>246</v>
      </c>
      <c r="E29" s="11">
        <v>0</v>
      </c>
      <c r="F29" s="11">
        <v>0</v>
      </c>
      <c r="G29" s="11">
        <f t="shared" si="0"/>
        <v>246</v>
      </c>
      <c r="H29" s="11">
        <v>0</v>
      </c>
      <c r="I29" s="11">
        <f t="shared" si="1"/>
        <v>246</v>
      </c>
    </row>
    <row r="30" spans="2:9" x14ac:dyDescent="0.3">
      <c r="B30" s="2" t="s">
        <v>37</v>
      </c>
      <c r="C30" s="11">
        <v>0</v>
      </c>
      <c r="D30" s="11">
        <v>189</v>
      </c>
      <c r="E30" s="11">
        <v>0</v>
      </c>
      <c r="F30" s="11">
        <v>0</v>
      </c>
      <c r="G30" s="11">
        <f t="shared" si="0"/>
        <v>189</v>
      </c>
      <c r="H30" s="11">
        <v>0</v>
      </c>
      <c r="I30" s="11">
        <f t="shared" si="1"/>
        <v>189</v>
      </c>
    </row>
    <row r="31" spans="2:9" x14ac:dyDescent="0.3">
      <c r="B31" s="2" t="s">
        <v>28</v>
      </c>
      <c r="C31" s="11">
        <v>0</v>
      </c>
      <c r="D31" s="11">
        <v>187</v>
      </c>
      <c r="E31" s="11">
        <v>0</v>
      </c>
      <c r="F31" s="11">
        <v>0</v>
      </c>
      <c r="G31" s="11">
        <f t="shared" si="0"/>
        <v>187</v>
      </c>
      <c r="H31" s="11">
        <v>0</v>
      </c>
      <c r="I31" s="11">
        <f t="shared" si="1"/>
        <v>187</v>
      </c>
    </row>
    <row r="32" spans="2:9" x14ac:dyDescent="0.3">
      <c r="B32" s="2" t="s">
        <v>27</v>
      </c>
      <c r="C32" s="11">
        <v>0</v>
      </c>
      <c r="D32" s="11">
        <v>169</v>
      </c>
      <c r="E32" s="11">
        <v>0</v>
      </c>
      <c r="F32" s="11">
        <v>0</v>
      </c>
      <c r="G32" s="11">
        <f t="shared" si="0"/>
        <v>169</v>
      </c>
      <c r="H32" s="11">
        <v>0</v>
      </c>
      <c r="I32" s="11">
        <f t="shared" si="1"/>
        <v>169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750A-3520-4016-AB9F-A4406DE1A4E0}">
  <sheetPr codeName="Sheet34"/>
  <dimension ref="B1:I32"/>
  <sheetViews>
    <sheetView topLeftCell="A12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51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26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>
        <v>0</v>
      </c>
      <c r="D22" s="2">
        <v>580</v>
      </c>
      <c r="E22" s="2">
        <v>0</v>
      </c>
      <c r="F22" s="2">
        <v>0</v>
      </c>
      <c r="G22" s="2">
        <f>D22+E22-F22</f>
        <v>580</v>
      </c>
      <c r="H22" s="2">
        <v>0</v>
      </c>
      <c r="I22" s="2">
        <f>G22-H22</f>
        <v>580</v>
      </c>
    </row>
    <row r="23" spans="2:9" x14ac:dyDescent="0.3">
      <c r="B23" s="4" t="s">
        <v>30</v>
      </c>
      <c r="C23" s="2">
        <v>0</v>
      </c>
      <c r="D23" s="2">
        <v>740</v>
      </c>
      <c r="E23" s="2">
        <v>0</v>
      </c>
      <c r="F23" s="2">
        <v>0</v>
      </c>
      <c r="G23" s="2">
        <f t="shared" ref="G23:G32" si="0">D23+E23-F23</f>
        <v>740</v>
      </c>
      <c r="H23" s="2">
        <v>0</v>
      </c>
      <c r="I23" s="2">
        <f t="shared" ref="I23:I32" si="1">G23-H23</f>
        <v>740</v>
      </c>
    </row>
    <row r="24" spans="2:9" x14ac:dyDescent="0.3">
      <c r="B24" s="2" t="s">
        <v>31</v>
      </c>
      <c r="C24" s="2">
        <v>0</v>
      </c>
      <c r="D24" s="2">
        <v>623</v>
      </c>
      <c r="E24" s="2">
        <v>0</v>
      </c>
      <c r="F24" s="2">
        <v>0</v>
      </c>
      <c r="G24" s="2">
        <f t="shared" si="0"/>
        <v>623</v>
      </c>
      <c r="H24" s="2">
        <v>0</v>
      </c>
      <c r="I24" s="2">
        <f t="shared" si="1"/>
        <v>623</v>
      </c>
    </row>
    <row r="25" spans="2:9" x14ac:dyDescent="0.3">
      <c r="B25" s="2" t="s">
        <v>32</v>
      </c>
      <c r="C25" s="2">
        <v>0</v>
      </c>
      <c r="D25" s="2">
        <v>439</v>
      </c>
      <c r="E25" s="2">
        <v>0</v>
      </c>
      <c r="F25" s="2">
        <v>0</v>
      </c>
      <c r="G25" s="2">
        <f t="shared" si="0"/>
        <v>439</v>
      </c>
      <c r="H25" s="2">
        <v>0</v>
      </c>
      <c r="I25" s="2">
        <f t="shared" si="1"/>
        <v>439</v>
      </c>
    </row>
    <row r="26" spans="2:9" x14ac:dyDescent="0.3">
      <c r="B26" s="2" t="s">
        <v>33</v>
      </c>
      <c r="C26" s="2">
        <v>0</v>
      </c>
      <c r="D26" s="2">
        <v>369</v>
      </c>
      <c r="E26" s="2">
        <v>0</v>
      </c>
      <c r="F26" s="2">
        <v>0</v>
      </c>
      <c r="G26" s="2">
        <f t="shared" si="0"/>
        <v>369</v>
      </c>
      <c r="H26" s="2">
        <v>0</v>
      </c>
      <c r="I26" s="2">
        <f t="shared" si="1"/>
        <v>369</v>
      </c>
    </row>
    <row r="27" spans="2:9" x14ac:dyDescent="0.3">
      <c r="B27" s="2" t="s">
        <v>34</v>
      </c>
      <c r="C27" s="2">
        <v>0</v>
      </c>
      <c r="D27" s="2">
        <v>430</v>
      </c>
      <c r="E27" s="2">
        <v>0</v>
      </c>
      <c r="F27" s="2">
        <v>0</v>
      </c>
      <c r="G27" s="2">
        <f t="shared" si="0"/>
        <v>430</v>
      </c>
      <c r="H27" s="2">
        <v>0</v>
      </c>
      <c r="I27" s="2">
        <f t="shared" si="1"/>
        <v>430</v>
      </c>
    </row>
    <row r="28" spans="2:9" x14ac:dyDescent="0.3">
      <c r="B28" s="2" t="s">
        <v>35</v>
      </c>
      <c r="C28" s="2">
        <v>0</v>
      </c>
      <c r="D28" s="2">
        <v>249</v>
      </c>
      <c r="E28" s="2">
        <v>0</v>
      </c>
      <c r="F28" s="2">
        <v>0</v>
      </c>
      <c r="G28" s="2">
        <f t="shared" si="0"/>
        <v>249</v>
      </c>
      <c r="H28" s="2">
        <v>0</v>
      </c>
      <c r="I28" s="2">
        <f t="shared" si="1"/>
        <v>249</v>
      </c>
    </row>
    <row r="29" spans="2:9" x14ac:dyDescent="0.3">
      <c r="B29" s="2" t="s">
        <v>36</v>
      </c>
      <c r="C29" s="2">
        <v>0</v>
      </c>
      <c r="D29" s="2">
        <v>246</v>
      </c>
      <c r="E29" s="2">
        <v>0</v>
      </c>
      <c r="F29" s="2">
        <v>0</v>
      </c>
      <c r="G29" s="2">
        <f t="shared" si="0"/>
        <v>246</v>
      </c>
      <c r="H29" s="2">
        <v>0</v>
      </c>
      <c r="I29" s="2">
        <f t="shared" si="1"/>
        <v>246</v>
      </c>
    </row>
    <row r="30" spans="2:9" x14ac:dyDescent="0.3">
      <c r="B30" s="2" t="s">
        <v>37</v>
      </c>
      <c r="C30" s="2">
        <v>0</v>
      </c>
      <c r="D30" s="2">
        <v>189</v>
      </c>
      <c r="E30" s="2">
        <v>0</v>
      </c>
      <c r="F30" s="2">
        <v>0</v>
      </c>
      <c r="G30" s="2">
        <f t="shared" si="0"/>
        <v>189</v>
      </c>
      <c r="H30" s="2">
        <v>0</v>
      </c>
      <c r="I30" s="2">
        <f t="shared" si="1"/>
        <v>189</v>
      </c>
    </row>
    <row r="31" spans="2:9" x14ac:dyDescent="0.3">
      <c r="B31" s="2" t="s">
        <v>28</v>
      </c>
      <c r="C31" s="2">
        <v>0</v>
      </c>
      <c r="D31" s="2">
        <v>187</v>
      </c>
      <c r="E31" s="2">
        <v>0</v>
      </c>
      <c r="F31" s="2">
        <v>0</v>
      </c>
      <c r="G31" s="2">
        <f t="shared" si="0"/>
        <v>187</v>
      </c>
      <c r="H31" s="2">
        <v>0</v>
      </c>
      <c r="I31" s="2">
        <f t="shared" si="1"/>
        <v>187</v>
      </c>
    </row>
    <row r="32" spans="2:9" x14ac:dyDescent="0.3">
      <c r="B32" s="2" t="s">
        <v>27</v>
      </c>
      <c r="C32" s="2">
        <v>0</v>
      </c>
      <c r="D32" s="2">
        <v>169</v>
      </c>
      <c r="E32" s="2">
        <v>0</v>
      </c>
      <c r="F32" s="2">
        <v>0</v>
      </c>
      <c r="G32" s="2">
        <f t="shared" si="0"/>
        <v>169</v>
      </c>
      <c r="H32" s="2">
        <v>0</v>
      </c>
      <c r="I32" s="2">
        <f t="shared" si="1"/>
        <v>169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F9D3-4159-4F08-90D2-52CD052A4A02}">
  <sheetPr codeName="Sheet35"/>
  <dimension ref="B1:I32"/>
  <sheetViews>
    <sheetView topLeftCell="A18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53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34</v>
      </c>
      <c r="C27" s="2">
        <v>4</v>
      </c>
      <c r="D27" s="2">
        <v>450</v>
      </c>
      <c r="E27" s="2">
        <v>0</v>
      </c>
      <c r="F27" s="2">
        <v>0</v>
      </c>
      <c r="G27" s="12">
        <f t="shared" ref="G27:G32" si="0">D27+E27-F27</f>
        <v>450</v>
      </c>
      <c r="H27" s="12">
        <v>90</v>
      </c>
      <c r="I27" s="12">
        <f t="shared" ref="I27:I32" si="1">G27-H27</f>
        <v>360</v>
      </c>
    </row>
    <row r="28" spans="2:9" x14ac:dyDescent="0.3">
      <c r="B28" s="2" t="s">
        <v>35</v>
      </c>
      <c r="C28" s="2">
        <v>4</v>
      </c>
      <c r="D28" s="2">
        <v>259</v>
      </c>
      <c r="E28" s="2">
        <v>0</v>
      </c>
      <c r="F28" s="2">
        <v>0</v>
      </c>
      <c r="G28" s="12">
        <f t="shared" si="0"/>
        <v>259</v>
      </c>
      <c r="H28" s="12">
        <v>51.8</v>
      </c>
      <c r="I28" s="12">
        <f t="shared" si="1"/>
        <v>207.2</v>
      </c>
    </row>
    <row r="29" spans="2:9" x14ac:dyDescent="0.3">
      <c r="B29" s="2" t="s">
        <v>36</v>
      </c>
      <c r="C29" s="2">
        <v>4</v>
      </c>
      <c r="D29" s="2">
        <v>256</v>
      </c>
      <c r="E29" s="2">
        <v>0</v>
      </c>
      <c r="F29" s="2">
        <v>0</v>
      </c>
      <c r="G29" s="12">
        <f t="shared" si="0"/>
        <v>256</v>
      </c>
      <c r="H29" s="12">
        <v>51.2</v>
      </c>
      <c r="I29" s="12">
        <f t="shared" si="1"/>
        <v>204.8</v>
      </c>
    </row>
    <row r="30" spans="2:9" x14ac:dyDescent="0.3">
      <c r="B30" s="2" t="s">
        <v>37</v>
      </c>
      <c r="C30" s="2">
        <v>4</v>
      </c>
      <c r="D30" s="2">
        <v>196</v>
      </c>
      <c r="E30" s="2">
        <v>0</v>
      </c>
      <c r="F30" s="2">
        <v>0</v>
      </c>
      <c r="G30" s="12">
        <f t="shared" si="0"/>
        <v>196</v>
      </c>
      <c r="H30" s="12">
        <v>39.200000000000003</v>
      </c>
      <c r="I30" s="12">
        <f t="shared" si="1"/>
        <v>156.80000000000001</v>
      </c>
    </row>
    <row r="31" spans="2:9" x14ac:dyDescent="0.3">
      <c r="B31" s="2" t="s">
        <v>28</v>
      </c>
      <c r="C31" s="2">
        <v>4</v>
      </c>
      <c r="D31" s="2">
        <v>194</v>
      </c>
      <c r="E31" s="2">
        <v>0</v>
      </c>
      <c r="F31" s="2">
        <v>0</v>
      </c>
      <c r="G31" s="12">
        <f t="shared" si="0"/>
        <v>194</v>
      </c>
      <c r="H31" s="12">
        <v>38.799999999999997</v>
      </c>
      <c r="I31" s="12">
        <f t="shared" si="1"/>
        <v>155.19999999999999</v>
      </c>
    </row>
    <row r="32" spans="2:9" x14ac:dyDescent="0.3">
      <c r="B32" s="2" t="s">
        <v>27</v>
      </c>
      <c r="C32" s="2">
        <v>4</v>
      </c>
      <c r="D32" s="2">
        <v>179</v>
      </c>
      <c r="E32" s="2">
        <v>0</v>
      </c>
      <c r="F32" s="2">
        <v>0</v>
      </c>
      <c r="G32" s="12">
        <f t="shared" si="0"/>
        <v>179</v>
      </c>
      <c r="H32" s="12">
        <v>35.799999999999997</v>
      </c>
      <c r="I32" s="12">
        <f t="shared" si="1"/>
        <v>143.19999999999999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E6AC0-3881-4C06-977C-127D78BBDADA}">
  <sheetPr codeName="Sheet36"/>
  <dimension ref="B1:I32"/>
  <sheetViews>
    <sheetView topLeftCell="A21" workbookViewId="0">
      <selection activeCell="K52" sqref="K52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54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34</v>
      </c>
      <c r="C27" s="2">
        <v>1</v>
      </c>
      <c r="D27" s="2">
        <v>450</v>
      </c>
      <c r="E27" s="2">
        <v>0</v>
      </c>
      <c r="F27" s="2">
        <v>0</v>
      </c>
      <c r="G27" s="2">
        <f t="shared" ref="G27:G32" si="0">D27+E27-F27</f>
        <v>450</v>
      </c>
      <c r="H27" s="12">
        <v>90</v>
      </c>
      <c r="I27" s="12">
        <f t="shared" ref="I27:I32" si="1">G27-H27</f>
        <v>360</v>
      </c>
    </row>
    <row r="28" spans="2:9" x14ac:dyDescent="0.3">
      <c r="B28" s="2" t="s">
        <v>35</v>
      </c>
      <c r="C28" s="2">
        <v>1</v>
      </c>
      <c r="D28" s="2">
        <v>259</v>
      </c>
      <c r="E28" s="2">
        <v>0</v>
      </c>
      <c r="F28" s="2">
        <v>0</v>
      </c>
      <c r="G28" s="2">
        <f t="shared" si="0"/>
        <v>259</v>
      </c>
      <c r="H28" s="12">
        <v>51.8</v>
      </c>
      <c r="I28" s="12">
        <f t="shared" si="1"/>
        <v>207.2</v>
      </c>
    </row>
    <row r="29" spans="2:9" x14ac:dyDescent="0.3">
      <c r="B29" s="2" t="s">
        <v>36</v>
      </c>
      <c r="C29" s="2">
        <v>1</v>
      </c>
      <c r="D29" s="2">
        <v>256</v>
      </c>
      <c r="E29" s="2">
        <v>0</v>
      </c>
      <c r="F29" s="2">
        <v>0</v>
      </c>
      <c r="G29" s="2">
        <f t="shared" si="0"/>
        <v>256</v>
      </c>
      <c r="H29" s="12">
        <v>51.2</v>
      </c>
      <c r="I29" s="12">
        <f t="shared" si="1"/>
        <v>204.8</v>
      </c>
    </row>
    <row r="30" spans="2:9" x14ac:dyDescent="0.3">
      <c r="B30" s="2" t="s">
        <v>37</v>
      </c>
      <c r="C30" s="2">
        <v>1</v>
      </c>
      <c r="D30" s="2">
        <v>196</v>
      </c>
      <c r="E30" s="2">
        <v>0</v>
      </c>
      <c r="F30" s="2">
        <v>0</v>
      </c>
      <c r="G30" s="2">
        <f t="shared" si="0"/>
        <v>196</v>
      </c>
      <c r="H30" s="12">
        <v>39.200000000000003</v>
      </c>
      <c r="I30" s="12">
        <f t="shared" si="1"/>
        <v>156.80000000000001</v>
      </c>
    </row>
    <row r="31" spans="2:9" x14ac:dyDescent="0.3">
      <c r="B31" s="2" t="s">
        <v>28</v>
      </c>
      <c r="C31" s="2">
        <v>1</v>
      </c>
      <c r="D31" s="2">
        <v>194</v>
      </c>
      <c r="E31" s="2">
        <v>0</v>
      </c>
      <c r="F31" s="2">
        <v>0</v>
      </c>
      <c r="G31" s="2">
        <f t="shared" si="0"/>
        <v>194</v>
      </c>
      <c r="H31" s="12">
        <v>38.799999999999997</v>
      </c>
      <c r="I31" s="12">
        <f t="shared" si="1"/>
        <v>155.19999999999999</v>
      </c>
    </row>
    <row r="32" spans="2:9" x14ac:dyDescent="0.3">
      <c r="B32" s="2" t="s">
        <v>27</v>
      </c>
      <c r="C32" s="2">
        <v>1</v>
      </c>
      <c r="D32" s="2">
        <v>179</v>
      </c>
      <c r="E32" s="2">
        <v>0</v>
      </c>
      <c r="F32" s="2">
        <v>0</v>
      </c>
      <c r="G32" s="2">
        <f t="shared" si="0"/>
        <v>179</v>
      </c>
      <c r="H32" s="12">
        <v>35.799999999999997</v>
      </c>
      <c r="I32" s="12">
        <f t="shared" si="1"/>
        <v>143.19999999999999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DD39-3902-42F0-84E0-8D62A3D78C38}">
  <sheetPr codeName="Sheet37"/>
  <dimension ref="B1:I32"/>
  <sheetViews>
    <sheetView workbookViewId="0">
      <selection activeCell="S1" sqref="S1"/>
    </sheetView>
  </sheetViews>
  <sheetFormatPr defaultRowHeight="14.4" x14ac:dyDescent="0.3"/>
  <cols>
    <col min="1" max="1" width="4" customWidth="1"/>
    <col min="2" max="2" width="21.33203125" customWidth="1"/>
    <col min="4" max="4" width="12.88671875" customWidth="1"/>
    <col min="5" max="6" width="15" customWidth="1"/>
    <col min="7" max="7" width="11.6640625" customWidth="1"/>
  </cols>
  <sheetData>
    <row r="1" spans="2:9" ht="15.75" customHeight="1" thickBot="1" x14ac:dyDescent="0.35">
      <c r="B1" s="66" t="s">
        <v>55</v>
      </c>
      <c r="C1" s="67"/>
      <c r="D1" s="67"/>
      <c r="E1" s="67"/>
      <c r="F1" s="67"/>
      <c r="G1" s="67"/>
      <c r="H1" s="78"/>
      <c r="I1" s="69"/>
    </row>
    <row r="2" spans="2:9" ht="64.5" customHeight="1" thickBot="1" x14ac:dyDescent="0.35">
      <c r="B2" s="6" t="s">
        <v>21</v>
      </c>
      <c r="C2" s="7" t="s">
        <v>0</v>
      </c>
      <c r="D2" s="8" t="s">
        <v>1</v>
      </c>
      <c r="E2" s="7" t="s">
        <v>23</v>
      </c>
      <c r="F2" s="9" t="s">
        <v>25</v>
      </c>
      <c r="G2" s="9" t="s">
        <v>22</v>
      </c>
      <c r="H2" s="10" t="s">
        <v>39</v>
      </c>
      <c r="I2" s="10" t="s">
        <v>24</v>
      </c>
    </row>
    <row r="3" spans="2:9" x14ac:dyDescent="0.3">
      <c r="B3" s="3" t="s">
        <v>2</v>
      </c>
      <c r="C3" s="5"/>
      <c r="D3" s="1"/>
      <c r="E3" s="1"/>
      <c r="F3" s="1"/>
      <c r="G3" s="1"/>
      <c r="H3" s="2"/>
      <c r="I3" s="2"/>
    </row>
    <row r="4" spans="2:9" x14ac:dyDescent="0.3">
      <c r="B4" s="2" t="s">
        <v>3</v>
      </c>
      <c r="C4" s="2"/>
      <c r="D4" s="1"/>
      <c r="E4" s="1"/>
      <c r="F4" s="1"/>
      <c r="G4" s="1"/>
      <c r="H4" s="2"/>
      <c r="I4" s="2"/>
    </row>
    <row r="5" spans="2:9" x14ac:dyDescent="0.3">
      <c r="B5" s="4" t="s">
        <v>4</v>
      </c>
      <c r="C5" s="4"/>
      <c r="D5" s="1"/>
      <c r="E5" s="1"/>
      <c r="F5" s="1"/>
      <c r="G5" s="1"/>
      <c r="H5" s="2"/>
      <c r="I5" s="2"/>
    </row>
    <row r="6" spans="2:9" x14ac:dyDescent="0.3">
      <c r="B6" s="2" t="s">
        <v>5</v>
      </c>
      <c r="C6" s="2"/>
      <c r="D6" s="1"/>
      <c r="E6" s="1"/>
      <c r="F6" s="1"/>
      <c r="G6" s="1"/>
      <c r="H6" s="2"/>
      <c r="I6" s="2"/>
    </row>
    <row r="7" spans="2:9" x14ac:dyDescent="0.3">
      <c r="B7" s="2" t="s">
        <v>6</v>
      </c>
      <c r="C7" s="2"/>
      <c r="D7" s="1"/>
      <c r="E7" s="1"/>
      <c r="F7" s="1"/>
      <c r="G7" s="1"/>
      <c r="H7" s="2"/>
      <c r="I7" s="2"/>
    </row>
    <row r="8" spans="2:9" x14ac:dyDescent="0.3">
      <c r="B8" s="2" t="s">
        <v>11</v>
      </c>
      <c r="C8" s="4"/>
      <c r="D8" s="4"/>
      <c r="E8" s="1"/>
      <c r="F8" s="1"/>
      <c r="G8" s="1"/>
      <c r="H8" s="2"/>
      <c r="I8" s="2"/>
    </row>
    <row r="9" spans="2:9" x14ac:dyDescent="0.3">
      <c r="B9" s="2" t="s">
        <v>12</v>
      </c>
      <c r="C9" s="4"/>
      <c r="D9" s="4"/>
      <c r="E9" s="4"/>
      <c r="F9" s="1"/>
      <c r="G9" s="1"/>
      <c r="H9" s="2"/>
      <c r="I9" s="2"/>
    </row>
    <row r="10" spans="2:9" x14ac:dyDescent="0.3">
      <c r="B10" s="2" t="s">
        <v>13</v>
      </c>
      <c r="C10" s="4"/>
      <c r="D10" s="4"/>
      <c r="E10" s="4"/>
      <c r="F10" s="1"/>
      <c r="G10" s="1"/>
      <c r="H10" s="2"/>
      <c r="I10" s="2"/>
    </row>
    <row r="11" spans="2:9" x14ac:dyDescent="0.3">
      <c r="B11" s="4" t="s">
        <v>7</v>
      </c>
      <c r="C11" s="4"/>
      <c r="D11" s="4"/>
      <c r="E11" s="4"/>
      <c r="F11" s="1"/>
      <c r="G11" s="1"/>
      <c r="H11" s="2"/>
      <c r="I11" s="2"/>
    </row>
    <row r="12" spans="2:9" x14ac:dyDescent="0.3">
      <c r="B12" s="2" t="s">
        <v>8</v>
      </c>
      <c r="C12" s="4"/>
      <c r="D12" s="4"/>
      <c r="E12" s="4"/>
      <c r="F12" s="1"/>
      <c r="G12" s="1"/>
      <c r="H12" s="2"/>
      <c r="I12" s="2"/>
    </row>
    <row r="13" spans="2:9" x14ac:dyDescent="0.3">
      <c r="B13" s="2" t="s">
        <v>9</v>
      </c>
      <c r="C13" s="4"/>
      <c r="D13" s="4"/>
      <c r="E13" s="4"/>
      <c r="F13" s="1"/>
      <c r="G13" s="1"/>
      <c r="H13" s="2"/>
      <c r="I13" s="2"/>
    </row>
    <row r="14" spans="2:9" x14ac:dyDescent="0.3">
      <c r="B14" s="2" t="s">
        <v>10</v>
      </c>
      <c r="C14" s="4"/>
      <c r="D14" s="4"/>
      <c r="E14" s="4"/>
      <c r="F14" s="1"/>
      <c r="G14" s="1"/>
      <c r="H14" s="2"/>
      <c r="I14" s="2"/>
    </row>
    <row r="15" spans="2:9" x14ac:dyDescent="0.3">
      <c r="B15" s="2" t="s">
        <v>14</v>
      </c>
      <c r="C15" s="4"/>
      <c r="D15" s="4"/>
      <c r="E15" s="4"/>
      <c r="F15" s="1"/>
      <c r="G15" s="1"/>
      <c r="H15" s="2"/>
      <c r="I15" s="2"/>
    </row>
    <row r="16" spans="2:9" x14ac:dyDescent="0.3">
      <c r="B16" s="2" t="s">
        <v>15</v>
      </c>
      <c r="C16" s="4"/>
      <c r="D16" s="4"/>
      <c r="E16" s="4"/>
      <c r="F16" s="1"/>
      <c r="G16" s="1"/>
      <c r="H16" s="2"/>
      <c r="I16" s="2"/>
    </row>
    <row r="17" spans="2:9" x14ac:dyDescent="0.3">
      <c r="B17" s="2" t="s">
        <v>16</v>
      </c>
      <c r="C17" s="4"/>
      <c r="D17" s="4"/>
      <c r="E17" s="4"/>
      <c r="F17" s="1"/>
      <c r="G17" s="1"/>
      <c r="H17" s="2"/>
      <c r="I17" s="2"/>
    </row>
    <row r="18" spans="2:9" x14ac:dyDescent="0.3">
      <c r="B18" s="2" t="s">
        <v>17</v>
      </c>
      <c r="C18" s="4"/>
      <c r="D18" s="4"/>
      <c r="E18" s="4"/>
      <c r="F18" s="1"/>
      <c r="G18" s="1"/>
      <c r="H18" s="2"/>
      <c r="I18" s="2"/>
    </row>
    <row r="19" spans="2:9" x14ac:dyDescent="0.3">
      <c r="B19" s="2" t="s">
        <v>18</v>
      </c>
      <c r="C19" s="4"/>
      <c r="D19" s="4"/>
      <c r="E19" s="4"/>
      <c r="F19" s="1"/>
      <c r="G19" s="1"/>
      <c r="H19" s="2"/>
      <c r="I19" s="2"/>
    </row>
    <row r="20" spans="2:9" x14ac:dyDescent="0.3">
      <c r="B20" s="2" t="s">
        <v>19</v>
      </c>
      <c r="C20" s="4"/>
      <c r="D20" s="4"/>
      <c r="E20" s="4"/>
      <c r="F20" s="1"/>
      <c r="G20" s="1"/>
      <c r="H20" s="2"/>
      <c r="I20" s="2"/>
    </row>
    <row r="21" spans="2:9" x14ac:dyDescent="0.3">
      <c r="B21" s="2" t="s">
        <v>20</v>
      </c>
      <c r="C21" s="4"/>
      <c r="D21" s="4"/>
      <c r="E21" s="4"/>
      <c r="F21" s="1"/>
      <c r="G21" s="1"/>
      <c r="H21" s="2"/>
      <c r="I21" s="2"/>
    </row>
    <row r="22" spans="2:9" x14ac:dyDescent="0.3">
      <c r="B22" s="2" t="s">
        <v>29</v>
      </c>
      <c r="C22" s="2"/>
      <c r="D22" s="2"/>
      <c r="E22" s="2"/>
      <c r="F22" s="2"/>
      <c r="G22" s="2"/>
      <c r="H22" s="2"/>
      <c r="I22" s="2"/>
    </row>
    <row r="23" spans="2:9" x14ac:dyDescent="0.3">
      <c r="B23" s="4" t="s">
        <v>30</v>
      </c>
      <c r="C23" s="2"/>
      <c r="D23" s="2"/>
      <c r="E23" s="2"/>
      <c r="F23" s="2"/>
      <c r="G23" s="2"/>
      <c r="H23" s="2"/>
      <c r="I23" s="2"/>
    </row>
    <row r="24" spans="2:9" x14ac:dyDescent="0.3">
      <c r="B24" s="2" t="s">
        <v>31</v>
      </c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32</v>
      </c>
      <c r="C25" s="2"/>
      <c r="D25" s="2"/>
      <c r="E25" s="2"/>
      <c r="F25" s="2"/>
      <c r="G25" s="2"/>
      <c r="H25" s="2"/>
      <c r="I25" s="2"/>
    </row>
    <row r="26" spans="2:9" x14ac:dyDescent="0.3">
      <c r="B26" s="2" t="s">
        <v>33</v>
      </c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34</v>
      </c>
      <c r="C27" s="2">
        <v>4</v>
      </c>
      <c r="D27" s="2">
        <v>450</v>
      </c>
      <c r="E27" s="2">
        <v>0</v>
      </c>
      <c r="F27" s="2">
        <v>0</v>
      </c>
      <c r="G27" s="12">
        <f t="shared" ref="G27:G32" si="0">D27+E27-F27</f>
        <v>450</v>
      </c>
      <c r="H27" s="12">
        <v>90</v>
      </c>
      <c r="I27" s="12">
        <f t="shared" ref="I27:I32" si="1">G27-H27</f>
        <v>360</v>
      </c>
    </row>
    <row r="28" spans="2:9" x14ac:dyDescent="0.3">
      <c r="B28" s="2" t="s">
        <v>35</v>
      </c>
      <c r="C28" s="2">
        <v>4</v>
      </c>
      <c r="D28" s="2">
        <v>259</v>
      </c>
      <c r="E28" s="2">
        <v>0</v>
      </c>
      <c r="F28" s="2">
        <v>0</v>
      </c>
      <c r="G28" s="12">
        <f t="shared" si="0"/>
        <v>259</v>
      </c>
      <c r="H28" s="12">
        <v>51.8</v>
      </c>
      <c r="I28" s="12">
        <f t="shared" si="1"/>
        <v>207.2</v>
      </c>
    </row>
    <row r="29" spans="2:9" x14ac:dyDescent="0.3">
      <c r="B29" s="2" t="s">
        <v>36</v>
      </c>
      <c r="C29" s="2">
        <v>4</v>
      </c>
      <c r="D29" s="2">
        <v>256</v>
      </c>
      <c r="E29" s="2">
        <v>0</v>
      </c>
      <c r="F29" s="2">
        <v>0</v>
      </c>
      <c r="G29" s="12">
        <f t="shared" si="0"/>
        <v>256</v>
      </c>
      <c r="H29" s="12">
        <v>51.2</v>
      </c>
      <c r="I29" s="12">
        <f t="shared" si="1"/>
        <v>204.8</v>
      </c>
    </row>
    <row r="30" spans="2:9" x14ac:dyDescent="0.3">
      <c r="B30" s="2" t="s">
        <v>37</v>
      </c>
      <c r="C30" s="2">
        <v>4</v>
      </c>
      <c r="D30" s="2">
        <v>196</v>
      </c>
      <c r="E30" s="2">
        <v>0</v>
      </c>
      <c r="F30" s="2">
        <v>0</v>
      </c>
      <c r="G30" s="12">
        <f t="shared" si="0"/>
        <v>196</v>
      </c>
      <c r="H30" s="12">
        <v>39.200000000000003</v>
      </c>
      <c r="I30" s="12">
        <f t="shared" si="1"/>
        <v>156.80000000000001</v>
      </c>
    </row>
    <row r="31" spans="2:9" x14ac:dyDescent="0.3">
      <c r="B31" s="2" t="s">
        <v>28</v>
      </c>
      <c r="C31" s="2">
        <v>4</v>
      </c>
      <c r="D31" s="2">
        <v>194</v>
      </c>
      <c r="E31" s="2">
        <v>0</v>
      </c>
      <c r="F31" s="2">
        <v>0</v>
      </c>
      <c r="G31" s="12">
        <f t="shared" si="0"/>
        <v>194</v>
      </c>
      <c r="H31" s="12">
        <v>38.799999999999997</v>
      </c>
      <c r="I31" s="12">
        <f t="shared" si="1"/>
        <v>155.19999999999999</v>
      </c>
    </row>
    <row r="32" spans="2:9" x14ac:dyDescent="0.3">
      <c r="B32" s="2" t="s">
        <v>27</v>
      </c>
      <c r="C32" s="2">
        <v>4</v>
      </c>
      <c r="D32" s="2">
        <v>179</v>
      </c>
      <c r="E32" s="2">
        <v>0</v>
      </c>
      <c r="F32" s="2">
        <v>0</v>
      </c>
      <c r="G32" s="12">
        <f t="shared" si="0"/>
        <v>179</v>
      </c>
      <c r="H32" s="12">
        <v>35.799999999999997</v>
      </c>
      <c r="I32" s="12">
        <f t="shared" si="1"/>
        <v>143.19999999999999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6FA3-C1E8-4660-BFB9-642F77E2466A}">
  <sheetPr codeName="Sheet5"/>
  <dimension ref="A1:Q28"/>
  <sheetViews>
    <sheetView showGridLines="0" workbookViewId="0">
      <selection activeCell="C13" sqref="C13"/>
    </sheetView>
  </sheetViews>
  <sheetFormatPr defaultRowHeight="14.4" x14ac:dyDescent="0.3"/>
  <cols>
    <col min="1" max="1" width="4" customWidth="1"/>
    <col min="2" max="2" width="17.88671875" bestFit="1" customWidth="1"/>
    <col min="3" max="3" width="20.21875" customWidth="1"/>
    <col min="4" max="4" width="14.77734375" bestFit="1" customWidth="1"/>
    <col min="5" max="8" width="12.88671875" customWidth="1"/>
    <col min="9" max="9" width="11.21875" customWidth="1"/>
    <col min="10" max="10" width="11.6640625" customWidth="1"/>
    <col min="11" max="11" width="13.6640625" customWidth="1"/>
    <col min="13" max="13" width="32.88671875" bestFit="1" customWidth="1"/>
  </cols>
  <sheetData>
    <row r="1" spans="1:17" ht="15" thickBot="1" x14ac:dyDescent="0.35">
      <c r="B1" s="66" t="s">
        <v>153</v>
      </c>
      <c r="C1" s="67"/>
      <c r="D1" s="67"/>
      <c r="E1" s="67"/>
      <c r="F1" s="67"/>
      <c r="G1" s="68"/>
      <c r="H1" s="68"/>
      <c r="I1" s="67"/>
      <c r="J1" s="67"/>
      <c r="K1" s="69"/>
    </row>
    <row r="2" spans="1:17" ht="72.599999999999994" thickBot="1" x14ac:dyDescent="0.35">
      <c r="A2" s="11"/>
      <c r="B2" s="19" t="s">
        <v>21</v>
      </c>
      <c r="C2" s="65" t="s">
        <v>120</v>
      </c>
      <c r="D2" s="65" t="s">
        <v>121</v>
      </c>
      <c r="E2" s="13" t="s">
        <v>61</v>
      </c>
      <c r="F2" s="18" t="s">
        <v>62</v>
      </c>
      <c r="G2" s="18" t="s">
        <v>86</v>
      </c>
      <c r="H2" s="18" t="s">
        <v>85</v>
      </c>
      <c r="I2" s="20" t="s">
        <v>23</v>
      </c>
      <c r="J2" s="20" t="s">
        <v>87</v>
      </c>
      <c r="K2" s="10" t="s">
        <v>88</v>
      </c>
    </row>
    <row r="3" spans="1:17" x14ac:dyDescent="0.3">
      <c r="A3" s="11"/>
      <c r="B3" s="21" t="s">
        <v>2</v>
      </c>
      <c r="C3" s="22">
        <v>2.9</v>
      </c>
      <c r="D3" s="22">
        <v>0</v>
      </c>
      <c r="E3" s="22">
        <v>110</v>
      </c>
      <c r="F3" s="22">
        <v>78.5</v>
      </c>
      <c r="G3" s="22">
        <f>0.55*E3</f>
        <v>60.500000000000007</v>
      </c>
      <c r="H3" s="22">
        <f>0.55*F3</f>
        <v>43.175000000000004</v>
      </c>
      <c r="I3" s="22">
        <v>22.422966129032318</v>
      </c>
      <c r="J3" s="36">
        <f>G3+I3</f>
        <v>82.922966129032318</v>
      </c>
      <c r="K3" s="39">
        <f>H3+I3</f>
        <v>65.597966129032329</v>
      </c>
      <c r="L3" s="28"/>
      <c r="Q3" s="11"/>
    </row>
    <row r="4" spans="1:17" x14ac:dyDescent="0.3">
      <c r="A4" s="11"/>
      <c r="B4" s="23" t="s">
        <v>3</v>
      </c>
      <c r="C4" s="15">
        <v>2.9</v>
      </c>
      <c r="D4" s="14">
        <v>0</v>
      </c>
      <c r="E4" s="14">
        <v>110</v>
      </c>
      <c r="F4" s="14">
        <v>78.5</v>
      </c>
      <c r="G4" s="14">
        <f t="shared" ref="G4:H21" si="0">0.55*E4</f>
        <v>60.500000000000007</v>
      </c>
      <c r="H4" s="14">
        <f t="shared" si="0"/>
        <v>43.175000000000004</v>
      </c>
      <c r="I4" s="14">
        <v>19.92281309523807</v>
      </c>
      <c r="J4" s="37">
        <f t="shared" ref="J4:J21" si="1">G4+I4</f>
        <v>80.42281309523807</v>
      </c>
      <c r="K4" s="31">
        <f t="shared" ref="K4:K21" si="2">H4+I4</f>
        <v>63.097813095238074</v>
      </c>
      <c r="Q4" s="11"/>
    </row>
    <row r="5" spans="1:17" x14ac:dyDescent="0.3">
      <c r="A5" s="11"/>
      <c r="B5" s="24" t="s">
        <v>4</v>
      </c>
      <c r="C5" s="17">
        <v>2.9</v>
      </c>
      <c r="D5" s="16">
        <v>0</v>
      </c>
      <c r="E5" s="14">
        <v>110</v>
      </c>
      <c r="F5" s="14">
        <v>78.5</v>
      </c>
      <c r="G5" s="14">
        <f t="shared" si="0"/>
        <v>60.500000000000007</v>
      </c>
      <c r="H5" s="14">
        <f t="shared" si="0"/>
        <v>43.175000000000004</v>
      </c>
      <c r="I5" s="14">
        <v>28.363446029609662</v>
      </c>
      <c r="J5" s="37">
        <f t="shared" si="1"/>
        <v>88.863446029609662</v>
      </c>
      <c r="K5" s="31">
        <f t="shared" si="2"/>
        <v>71.538446029609673</v>
      </c>
      <c r="Q5" s="11"/>
    </row>
    <row r="6" spans="1:17" x14ac:dyDescent="0.3">
      <c r="A6" s="11"/>
      <c r="B6" s="23" t="s">
        <v>5</v>
      </c>
      <c r="C6" s="15">
        <v>2.9</v>
      </c>
      <c r="D6" s="14">
        <v>0</v>
      </c>
      <c r="E6" s="14">
        <v>110</v>
      </c>
      <c r="F6" s="14">
        <v>78.5</v>
      </c>
      <c r="G6" s="14">
        <f t="shared" si="0"/>
        <v>60.500000000000007</v>
      </c>
      <c r="H6" s="14">
        <f t="shared" si="0"/>
        <v>43.175000000000004</v>
      </c>
      <c r="I6" s="14">
        <v>35.93330111111112</v>
      </c>
      <c r="J6" s="37">
        <f t="shared" si="1"/>
        <v>96.43330111111112</v>
      </c>
      <c r="K6" s="31">
        <f t="shared" si="2"/>
        <v>79.108301111111132</v>
      </c>
      <c r="Q6" s="11"/>
    </row>
    <row r="7" spans="1:17" x14ac:dyDescent="0.3">
      <c r="A7" s="11"/>
      <c r="B7" s="23" t="s">
        <v>6</v>
      </c>
      <c r="C7" s="15">
        <v>2.9</v>
      </c>
      <c r="D7" s="14">
        <v>0</v>
      </c>
      <c r="E7" s="14">
        <v>110</v>
      </c>
      <c r="F7" s="14">
        <v>78.5</v>
      </c>
      <c r="G7" s="14">
        <f t="shared" si="0"/>
        <v>60.500000000000007</v>
      </c>
      <c r="H7" s="14">
        <f t="shared" si="0"/>
        <v>43.175000000000004</v>
      </c>
      <c r="I7" s="14">
        <v>34.762310215053844</v>
      </c>
      <c r="J7" s="37">
        <f t="shared" si="1"/>
        <v>95.262310215053844</v>
      </c>
      <c r="K7" s="31">
        <f t="shared" si="2"/>
        <v>77.937310215053856</v>
      </c>
      <c r="Q7" s="11"/>
    </row>
    <row r="8" spans="1:17" x14ac:dyDescent="0.3">
      <c r="A8" s="11"/>
      <c r="B8" s="23" t="s">
        <v>11</v>
      </c>
      <c r="C8" s="17">
        <v>2.9</v>
      </c>
      <c r="D8" s="17">
        <v>0</v>
      </c>
      <c r="E8" s="17">
        <v>110</v>
      </c>
      <c r="F8" s="16">
        <v>78.5</v>
      </c>
      <c r="G8" s="16">
        <f t="shared" si="0"/>
        <v>60.500000000000007</v>
      </c>
      <c r="H8" s="16">
        <f t="shared" si="0"/>
        <v>43.175000000000004</v>
      </c>
      <c r="I8" s="14">
        <v>58.324620000000024</v>
      </c>
      <c r="J8" s="37">
        <f t="shared" si="1"/>
        <v>118.82462000000004</v>
      </c>
      <c r="K8" s="31">
        <f t="shared" si="2"/>
        <v>101.49962000000002</v>
      </c>
      <c r="Q8" s="11"/>
    </row>
    <row r="9" spans="1:17" x14ac:dyDescent="0.3">
      <c r="A9" s="11"/>
      <c r="B9" s="23" t="s">
        <v>12</v>
      </c>
      <c r="C9" s="17">
        <v>2.9</v>
      </c>
      <c r="D9" s="17">
        <v>0</v>
      </c>
      <c r="E9" s="17">
        <v>110</v>
      </c>
      <c r="F9" s="17">
        <v>78.5</v>
      </c>
      <c r="G9" s="17">
        <f t="shared" si="0"/>
        <v>60.500000000000007</v>
      </c>
      <c r="H9" s="17">
        <f t="shared" si="0"/>
        <v>43.175000000000004</v>
      </c>
      <c r="I9" s="17">
        <v>79.656227956989255</v>
      </c>
      <c r="J9" s="37">
        <f t="shared" si="1"/>
        <v>140.15622795698926</v>
      </c>
      <c r="K9" s="31">
        <f t="shared" si="2"/>
        <v>122.83122795698927</v>
      </c>
      <c r="Q9" s="11"/>
    </row>
    <row r="10" spans="1:17" x14ac:dyDescent="0.3">
      <c r="A10" s="11"/>
      <c r="B10" s="23" t="s">
        <v>13</v>
      </c>
      <c r="C10" s="17">
        <v>2.9</v>
      </c>
      <c r="D10" s="17">
        <v>0</v>
      </c>
      <c r="E10" s="17">
        <v>110</v>
      </c>
      <c r="F10" s="17">
        <v>78.5</v>
      </c>
      <c r="G10" s="17">
        <f t="shared" si="0"/>
        <v>60.500000000000007</v>
      </c>
      <c r="H10" s="17">
        <f t="shared" si="0"/>
        <v>43.175000000000004</v>
      </c>
      <c r="I10" s="17">
        <v>102.6921440860217</v>
      </c>
      <c r="J10" s="37">
        <f t="shared" si="1"/>
        <v>163.1921440860217</v>
      </c>
      <c r="K10" s="31">
        <f t="shared" si="2"/>
        <v>145.86714408602171</v>
      </c>
      <c r="Q10" s="11"/>
    </row>
    <row r="11" spans="1:17" x14ac:dyDescent="0.3">
      <c r="A11" s="11"/>
      <c r="B11" s="24" t="s">
        <v>7</v>
      </c>
      <c r="C11" s="17">
        <v>2.9</v>
      </c>
      <c r="D11" s="17">
        <v>0</v>
      </c>
      <c r="E11" s="17">
        <v>110</v>
      </c>
      <c r="F11" s="17">
        <v>78.5</v>
      </c>
      <c r="G11" s="17">
        <f t="shared" si="0"/>
        <v>60.500000000000007</v>
      </c>
      <c r="H11" s="17">
        <f t="shared" si="0"/>
        <v>43.175000000000004</v>
      </c>
      <c r="I11" s="17">
        <v>129.91670138888895</v>
      </c>
      <c r="J11" s="37">
        <f t="shared" si="1"/>
        <v>190.41670138888895</v>
      </c>
      <c r="K11" s="31">
        <f t="shared" si="2"/>
        <v>173.09170138888896</v>
      </c>
      <c r="Q11" s="11"/>
    </row>
    <row r="12" spans="1:17" x14ac:dyDescent="0.3">
      <c r="A12" s="11"/>
      <c r="B12" s="23" t="s">
        <v>8</v>
      </c>
      <c r="C12" s="17">
        <v>2.9</v>
      </c>
      <c r="D12" s="17">
        <v>0</v>
      </c>
      <c r="E12" s="17">
        <v>110</v>
      </c>
      <c r="F12" s="17">
        <v>78.5</v>
      </c>
      <c r="G12" s="17">
        <f t="shared" si="0"/>
        <v>60.500000000000007</v>
      </c>
      <c r="H12" s="17">
        <f t="shared" si="0"/>
        <v>43.175000000000004</v>
      </c>
      <c r="I12" s="17">
        <v>209.40365771812083</v>
      </c>
      <c r="J12" s="37">
        <f t="shared" si="1"/>
        <v>269.90365771812083</v>
      </c>
      <c r="K12" s="31">
        <f t="shared" si="2"/>
        <v>252.57865771812084</v>
      </c>
      <c r="Q12" s="11"/>
    </row>
    <row r="13" spans="1:17" x14ac:dyDescent="0.3">
      <c r="A13" s="11"/>
      <c r="B13" s="23" t="s">
        <v>9</v>
      </c>
      <c r="C13" s="17">
        <v>2.9</v>
      </c>
      <c r="D13" s="17">
        <v>0</v>
      </c>
      <c r="E13" s="17">
        <v>110</v>
      </c>
      <c r="F13" s="17">
        <v>78.5</v>
      </c>
      <c r="G13" s="17">
        <f t="shared" si="0"/>
        <v>60.500000000000007</v>
      </c>
      <c r="H13" s="17">
        <f t="shared" si="0"/>
        <v>43.175000000000004</v>
      </c>
      <c r="I13" s="17">
        <v>247.59366319444422</v>
      </c>
      <c r="J13" s="37">
        <f t="shared" si="1"/>
        <v>308.09366319444422</v>
      </c>
      <c r="K13" s="31">
        <f t="shared" si="2"/>
        <v>290.76866319444423</v>
      </c>
      <c r="Q13" s="11"/>
    </row>
    <row r="14" spans="1:17" x14ac:dyDescent="0.3">
      <c r="A14" s="11"/>
      <c r="B14" s="23" t="s">
        <v>10</v>
      </c>
      <c r="C14" s="17">
        <v>2.9</v>
      </c>
      <c r="D14" s="17">
        <v>0</v>
      </c>
      <c r="E14" s="17">
        <v>110</v>
      </c>
      <c r="F14" s="17">
        <v>78.5</v>
      </c>
      <c r="G14" s="17">
        <f t="shared" si="0"/>
        <v>60.500000000000007</v>
      </c>
      <c r="H14" s="17">
        <f t="shared" si="0"/>
        <v>43.175000000000004</v>
      </c>
      <c r="I14" s="17">
        <v>255.72945228494643</v>
      </c>
      <c r="J14" s="37">
        <f t="shared" si="1"/>
        <v>316.22945228494643</v>
      </c>
      <c r="K14" s="31">
        <f t="shared" si="2"/>
        <v>298.90445228494644</v>
      </c>
      <c r="Q14" s="11"/>
    </row>
    <row r="15" spans="1:17" x14ac:dyDescent="0.3">
      <c r="A15" s="11"/>
      <c r="B15" s="23" t="s">
        <v>14</v>
      </c>
      <c r="C15" s="17">
        <v>2.9</v>
      </c>
      <c r="D15" s="17">
        <v>0</v>
      </c>
      <c r="E15" s="17">
        <v>110</v>
      </c>
      <c r="F15" s="17">
        <v>78.5</v>
      </c>
      <c r="G15" s="17">
        <f t="shared" si="0"/>
        <v>60.500000000000007</v>
      </c>
      <c r="H15" s="17">
        <f t="shared" si="0"/>
        <v>43.175000000000004</v>
      </c>
      <c r="I15" s="17">
        <v>245.62483198924747</v>
      </c>
      <c r="J15" s="37">
        <f t="shared" si="1"/>
        <v>306.12483198924747</v>
      </c>
      <c r="K15" s="31">
        <f t="shared" si="2"/>
        <v>288.79983198924748</v>
      </c>
      <c r="Q15" s="11"/>
    </row>
    <row r="16" spans="1:17" x14ac:dyDescent="0.3">
      <c r="A16" s="11"/>
      <c r="B16" s="23" t="s">
        <v>15</v>
      </c>
      <c r="C16" s="17">
        <v>2.9</v>
      </c>
      <c r="D16" s="17">
        <v>0</v>
      </c>
      <c r="E16" s="17">
        <v>110</v>
      </c>
      <c r="F16" s="17">
        <v>78.5</v>
      </c>
      <c r="G16" s="17">
        <f t="shared" si="0"/>
        <v>60.500000000000007</v>
      </c>
      <c r="H16" s="17">
        <f t="shared" si="0"/>
        <v>43.175000000000004</v>
      </c>
      <c r="I16" s="17">
        <v>226.14103422619024</v>
      </c>
      <c r="J16" s="37">
        <f t="shared" si="1"/>
        <v>286.64103422619024</v>
      </c>
      <c r="K16" s="31">
        <f t="shared" si="2"/>
        <v>269.31603422619025</v>
      </c>
      <c r="Q16" s="11"/>
    </row>
    <row r="17" spans="1:17" x14ac:dyDescent="0.3">
      <c r="A17" s="11"/>
      <c r="B17" s="23" t="s">
        <v>16</v>
      </c>
      <c r="C17" s="17">
        <v>2.9</v>
      </c>
      <c r="D17" s="17">
        <v>0</v>
      </c>
      <c r="E17" s="17">
        <v>110</v>
      </c>
      <c r="F17" s="17">
        <v>78.5</v>
      </c>
      <c r="G17" s="17">
        <f t="shared" si="0"/>
        <v>60.500000000000007</v>
      </c>
      <c r="H17" s="17">
        <f t="shared" si="0"/>
        <v>43.175000000000004</v>
      </c>
      <c r="I17" s="17">
        <v>302.34650067294723</v>
      </c>
      <c r="J17" s="37">
        <f t="shared" si="1"/>
        <v>362.84650067294723</v>
      </c>
      <c r="K17" s="31">
        <f t="shared" si="2"/>
        <v>345.52150067294724</v>
      </c>
      <c r="Q17" s="11"/>
    </row>
    <row r="18" spans="1:17" x14ac:dyDescent="0.3">
      <c r="A18" s="11"/>
      <c r="B18" s="23" t="s">
        <v>17</v>
      </c>
      <c r="C18" s="17">
        <v>2.9</v>
      </c>
      <c r="D18" s="17">
        <v>0</v>
      </c>
      <c r="E18" s="17">
        <v>110</v>
      </c>
      <c r="F18" s="17">
        <v>78.5</v>
      </c>
      <c r="G18" s="17">
        <f t="shared" si="0"/>
        <v>60.500000000000007</v>
      </c>
      <c r="H18" s="17">
        <f t="shared" si="0"/>
        <v>43.175000000000004</v>
      </c>
      <c r="I18" s="17">
        <v>269.74864583333294</v>
      </c>
      <c r="J18" s="37">
        <f t="shared" si="1"/>
        <v>330.24864583333294</v>
      </c>
      <c r="K18" s="31">
        <f t="shared" si="2"/>
        <v>312.92364583333296</v>
      </c>
      <c r="Q18" s="11"/>
    </row>
    <row r="19" spans="1:17" x14ac:dyDescent="0.3">
      <c r="A19" s="11"/>
      <c r="B19" s="23" t="s">
        <v>18</v>
      </c>
      <c r="C19" s="17">
        <v>2.9</v>
      </c>
      <c r="D19" s="17">
        <v>0</v>
      </c>
      <c r="E19" s="17">
        <v>110</v>
      </c>
      <c r="F19" s="17">
        <v>78.5</v>
      </c>
      <c r="G19" s="17">
        <f t="shared" si="0"/>
        <v>60.500000000000007</v>
      </c>
      <c r="H19" s="17">
        <f t="shared" si="0"/>
        <v>43.175000000000004</v>
      </c>
      <c r="I19" s="17">
        <v>245.08955483870994</v>
      </c>
      <c r="J19" s="37">
        <f t="shared" si="1"/>
        <v>305.58955483870994</v>
      </c>
      <c r="K19" s="31">
        <f t="shared" si="2"/>
        <v>288.26455483870996</v>
      </c>
      <c r="Q19" s="11"/>
    </row>
    <row r="20" spans="1:17" x14ac:dyDescent="0.3">
      <c r="A20" s="11"/>
      <c r="B20" s="23" t="s">
        <v>19</v>
      </c>
      <c r="C20" s="17">
        <v>2.9</v>
      </c>
      <c r="D20" s="17">
        <v>0</v>
      </c>
      <c r="E20" s="17">
        <v>110</v>
      </c>
      <c r="F20" s="17">
        <v>78.5</v>
      </c>
      <c r="G20" s="17">
        <f t="shared" si="0"/>
        <v>60.500000000000007</v>
      </c>
      <c r="H20" s="17">
        <f t="shared" si="0"/>
        <v>43.175000000000004</v>
      </c>
      <c r="I20" s="17">
        <v>264.52198500000031</v>
      </c>
      <c r="J20" s="37">
        <f t="shared" si="1"/>
        <v>325.02198500000031</v>
      </c>
      <c r="K20" s="31">
        <f t="shared" si="2"/>
        <v>307.69698500000032</v>
      </c>
      <c r="Q20" s="11"/>
    </row>
    <row r="21" spans="1:17" ht="15" thickBot="1" x14ac:dyDescent="0.35">
      <c r="A21" s="11"/>
      <c r="B21" s="25" t="s">
        <v>20</v>
      </c>
      <c r="C21" s="26">
        <v>2.9</v>
      </c>
      <c r="D21" s="26">
        <v>0</v>
      </c>
      <c r="E21" s="26">
        <v>110</v>
      </c>
      <c r="F21" s="26">
        <v>78.5</v>
      </c>
      <c r="G21" s="26">
        <f t="shared" si="0"/>
        <v>60.500000000000007</v>
      </c>
      <c r="H21" s="26">
        <f t="shared" si="0"/>
        <v>43.175000000000004</v>
      </c>
      <c r="I21" s="26">
        <v>387.55457096774182</v>
      </c>
      <c r="J21" s="38">
        <f t="shared" si="1"/>
        <v>448.05457096774182</v>
      </c>
      <c r="K21" s="32">
        <f t="shared" si="2"/>
        <v>430.72957096774184</v>
      </c>
      <c r="Q21" s="11"/>
    </row>
    <row r="22" spans="1:17" x14ac:dyDescent="0.3">
      <c r="A22" s="11"/>
      <c r="Q22" s="11"/>
    </row>
    <row r="23" spans="1:17" x14ac:dyDescent="0.3">
      <c r="A23" s="11"/>
      <c r="Q23" s="11"/>
    </row>
    <row r="24" spans="1:17" x14ac:dyDescent="0.3">
      <c r="A24" s="11"/>
      <c r="Q24" s="11"/>
    </row>
    <row r="25" spans="1:17" x14ac:dyDescent="0.3">
      <c r="A25" s="11"/>
      <c r="Q25" s="11"/>
    </row>
    <row r="26" spans="1:17" x14ac:dyDescent="0.3">
      <c r="A26" s="11"/>
      <c r="Q26" s="11"/>
    </row>
    <row r="27" spans="1:17" x14ac:dyDescent="0.3">
      <c r="A27" s="11"/>
      <c r="Q27" s="11"/>
    </row>
    <row r="28" spans="1:17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E8D7-2DBD-4E96-9562-726932C10AAA}">
  <sheetPr codeName="Sheet6"/>
  <dimension ref="A1:Q28"/>
  <sheetViews>
    <sheetView showGridLines="0" workbookViewId="0">
      <selection activeCell="I26" sqref="I26"/>
    </sheetView>
  </sheetViews>
  <sheetFormatPr defaultRowHeight="14.4" x14ac:dyDescent="0.3"/>
  <cols>
    <col min="1" max="1" width="4" customWidth="1"/>
    <col min="2" max="2" width="17.88671875" bestFit="1" customWidth="1"/>
    <col min="5" max="8" width="12.88671875" customWidth="1"/>
    <col min="9" max="9" width="11.21875" customWidth="1"/>
    <col min="10" max="10" width="11.6640625" customWidth="1"/>
    <col min="11" max="11" width="13.6640625" customWidth="1"/>
    <col min="13" max="13" width="32.88671875" bestFit="1" customWidth="1"/>
  </cols>
  <sheetData>
    <row r="1" spans="1:17" ht="15" thickBot="1" x14ac:dyDescent="0.35">
      <c r="B1" s="66" t="s">
        <v>154</v>
      </c>
      <c r="C1" s="67"/>
      <c r="D1" s="67"/>
      <c r="E1" s="67"/>
      <c r="F1" s="67"/>
      <c r="G1" s="68"/>
      <c r="H1" s="68"/>
      <c r="I1" s="67"/>
      <c r="J1" s="67"/>
      <c r="K1" s="69"/>
    </row>
    <row r="2" spans="1:17" ht="76.5" customHeight="1" thickBot="1" x14ac:dyDescent="0.35">
      <c r="A2" s="11"/>
      <c r="B2" s="19" t="s">
        <v>21</v>
      </c>
      <c r="C2" s="10" t="s">
        <v>0</v>
      </c>
      <c r="D2" s="27" t="s">
        <v>112</v>
      </c>
      <c r="E2" s="13" t="s">
        <v>61</v>
      </c>
      <c r="F2" s="18" t="s">
        <v>62</v>
      </c>
      <c r="G2" s="18" t="s">
        <v>86</v>
      </c>
      <c r="H2" s="18" t="s">
        <v>85</v>
      </c>
      <c r="I2" s="20" t="s">
        <v>23</v>
      </c>
      <c r="J2" s="20" t="s">
        <v>87</v>
      </c>
      <c r="K2" s="10" t="s">
        <v>88</v>
      </c>
    </row>
    <row r="3" spans="1:17" x14ac:dyDescent="0.3">
      <c r="A3" s="11"/>
      <c r="B3" s="21" t="s">
        <v>2</v>
      </c>
      <c r="C3" s="22">
        <v>2.9</v>
      </c>
      <c r="D3" s="22">
        <v>0.5</v>
      </c>
      <c r="E3" s="22">
        <v>110</v>
      </c>
      <c r="F3" s="22">
        <v>78.5</v>
      </c>
      <c r="G3" s="22">
        <f>0.55*E3</f>
        <v>60.500000000000007</v>
      </c>
      <c r="H3" s="22">
        <f>0.55*F3</f>
        <v>43.175000000000004</v>
      </c>
      <c r="I3" s="22">
        <v>22.422966129032318</v>
      </c>
      <c r="J3" s="36">
        <f>G3+I3</f>
        <v>82.922966129032318</v>
      </c>
      <c r="K3" s="39">
        <f>H3+I3</f>
        <v>65.597966129032329</v>
      </c>
      <c r="L3" s="28"/>
      <c r="Q3" s="11"/>
    </row>
    <row r="4" spans="1:17" x14ac:dyDescent="0.3">
      <c r="A4" s="11"/>
      <c r="B4" s="23" t="s">
        <v>3</v>
      </c>
      <c r="C4" s="15">
        <v>2.9</v>
      </c>
      <c r="D4" s="14">
        <v>0.5</v>
      </c>
      <c r="E4" s="14">
        <v>110</v>
      </c>
      <c r="F4" s="14">
        <v>78.5</v>
      </c>
      <c r="G4" s="14">
        <f t="shared" ref="G4:H21" si="0">0.55*E4</f>
        <v>60.500000000000007</v>
      </c>
      <c r="H4" s="14">
        <f t="shared" si="0"/>
        <v>43.175000000000004</v>
      </c>
      <c r="I4" s="14">
        <v>19.92281309523807</v>
      </c>
      <c r="J4" s="37">
        <f t="shared" ref="J4:J21" si="1">G4+I4</f>
        <v>80.42281309523807</v>
      </c>
      <c r="K4" s="31">
        <f t="shared" ref="K4:K21" si="2">H4+I4</f>
        <v>63.097813095238074</v>
      </c>
      <c r="Q4" s="11"/>
    </row>
    <row r="5" spans="1:17" x14ac:dyDescent="0.3">
      <c r="A5" s="11"/>
      <c r="B5" s="24" t="s">
        <v>4</v>
      </c>
      <c r="C5" s="17">
        <v>2.9</v>
      </c>
      <c r="D5" s="16">
        <v>0.5</v>
      </c>
      <c r="E5" s="14">
        <v>110</v>
      </c>
      <c r="F5" s="14">
        <v>78.5</v>
      </c>
      <c r="G5" s="14">
        <f t="shared" si="0"/>
        <v>60.500000000000007</v>
      </c>
      <c r="H5" s="14">
        <f t="shared" si="0"/>
        <v>43.175000000000004</v>
      </c>
      <c r="I5" s="14">
        <v>28.363446029609662</v>
      </c>
      <c r="J5" s="37">
        <f t="shared" si="1"/>
        <v>88.863446029609662</v>
      </c>
      <c r="K5" s="31">
        <f t="shared" si="2"/>
        <v>71.538446029609673</v>
      </c>
      <c r="Q5" s="11"/>
    </row>
    <row r="6" spans="1:17" x14ac:dyDescent="0.3">
      <c r="A6" s="11"/>
      <c r="B6" s="23" t="s">
        <v>5</v>
      </c>
      <c r="C6" s="15">
        <v>2.9</v>
      </c>
      <c r="D6" s="14">
        <v>0.5</v>
      </c>
      <c r="E6" s="14">
        <v>110</v>
      </c>
      <c r="F6" s="14">
        <v>78.5</v>
      </c>
      <c r="G6" s="14">
        <f t="shared" si="0"/>
        <v>60.500000000000007</v>
      </c>
      <c r="H6" s="14">
        <f t="shared" si="0"/>
        <v>43.175000000000004</v>
      </c>
      <c r="I6" s="14">
        <v>35.93330111111112</v>
      </c>
      <c r="J6" s="37">
        <f t="shared" si="1"/>
        <v>96.43330111111112</v>
      </c>
      <c r="K6" s="31">
        <f t="shared" si="2"/>
        <v>79.108301111111132</v>
      </c>
      <c r="Q6" s="11"/>
    </row>
    <row r="7" spans="1:17" x14ac:dyDescent="0.3">
      <c r="A7" s="11"/>
      <c r="B7" s="23" t="s">
        <v>6</v>
      </c>
      <c r="C7" s="15">
        <v>2.9</v>
      </c>
      <c r="D7" s="14">
        <v>0.5</v>
      </c>
      <c r="E7" s="14">
        <v>110</v>
      </c>
      <c r="F7" s="14">
        <v>78.5</v>
      </c>
      <c r="G7" s="14">
        <f t="shared" si="0"/>
        <v>60.500000000000007</v>
      </c>
      <c r="H7" s="14">
        <f t="shared" si="0"/>
        <v>43.175000000000004</v>
      </c>
      <c r="I7" s="14">
        <v>34.762310215053844</v>
      </c>
      <c r="J7" s="37">
        <f t="shared" si="1"/>
        <v>95.262310215053844</v>
      </c>
      <c r="K7" s="31">
        <f t="shared" si="2"/>
        <v>77.937310215053856</v>
      </c>
      <c r="Q7" s="11"/>
    </row>
    <row r="8" spans="1:17" x14ac:dyDescent="0.3">
      <c r="A8" s="11"/>
      <c r="B8" s="23" t="s">
        <v>11</v>
      </c>
      <c r="C8" s="17">
        <v>2.9</v>
      </c>
      <c r="D8" s="17">
        <v>0.5</v>
      </c>
      <c r="E8" s="17">
        <v>110</v>
      </c>
      <c r="F8" s="16">
        <v>78.5</v>
      </c>
      <c r="G8" s="16">
        <f t="shared" si="0"/>
        <v>60.500000000000007</v>
      </c>
      <c r="H8" s="16">
        <f t="shared" si="0"/>
        <v>43.175000000000004</v>
      </c>
      <c r="I8" s="14">
        <v>58.324620000000024</v>
      </c>
      <c r="J8" s="37">
        <f t="shared" si="1"/>
        <v>118.82462000000004</v>
      </c>
      <c r="K8" s="31">
        <f t="shared" si="2"/>
        <v>101.49962000000002</v>
      </c>
      <c r="Q8" s="11"/>
    </row>
    <row r="9" spans="1:17" x14ac:dyDescent="0.3">
      <c r="A9" s="11"/>
      <c r="B9" s="23" t="s">
        <v>12</v>
      </c>
      <c r="C9" s="17">
        <v>2.9</v>
      </c>
      <c r="D9" s="17">
        <v>0.5</v>
      </c>
      <c r="E9" s="17">
        <v>110</v>
      </c>
      <c r="F9" s="17">
        <v>78.5</v>
      </c>
      <c r="G9" s="17">
        <f t="shared" si="0"/>
        <v>60.500000000000007</v>
      </c>
      <c r="H9" s="17">
        <f t="shared" si="0"/>
        <v>43.175000000000004</v>
      </c>
      <c r="I9" s="17">
        <v>79.656227956989255</v>
      </c>
      <c r="J9" s="37">
        <f t="shared" si="1"/>
        <v>140.15622795698926</v>
      </c>
      <c r="K9" s="31">
        <f t="shared" si="2"/>
        <v>122.83122795698927</v>
      </c>
      <c r="Q9" s="11"/>
    </row>
    <row r="10" spans="1:17" x14ac:dyDescent="0.3">
      <c r="A10" s="11"/>
      <c r="B10" s="23" t="s">
        <v>13</v>
      </c>
      <c r="C10" s="17">
        <v>2.9</v>
      </c>
      <c r="D10" s="17">
        <v>0.5</v>
      </c>
      <c r="E10" s="17">
        <v>110</v>
      </c>
      <c r="F10" s="17">
        <v>78.5</v>
      </c>
      <c r="G10" s="17">
        <f t="shared" si="0"/>
        <v>60.500000000000007</v>
      </c>
      <c r="H10" s="17">
        <f t="shared" si="0"/>
        <v>43.175000000000004</v>
      </c>
      <c r="I10" s="17">
        <v>102.6921440860217</v>
      </c>
      <c r="J10" s="37">
        <f t="shared" si="1"/>
        <v>163.1921440860217</v>
      </c>
      <c r="K10" s="31">
        <f t="shared" si="2"/>
        <v>145.86714408602171</v>
      </c>
      <c r="Q10" s="11"/>
    </row>
    <row r="11" spans="1:17" x14ac:dyDescent="0.3">
      <c r="A11" s="11"/>
      <c r="B11" s="24" t="s">
        <v>7</v>
      </c>
      <c r="C11" s="17">
        <v>2.9</v>
      </c>
      <c r="D11" s="17">
        <v>0.5</v>
      </c>
      <c r="E11" s="17">
        <v>110</v>
      </c>
      <c r="F11" s="17">
        <v>78.5</v>
      </c>
      <c r="G11" s="17">
        <f t="shared" si="0"/>
        <v>60.500000000000007</v>
      </c>
      <c r="H11" s="17">
        <f t="shared" si="0"/>
        <v>43.175000000000004</v>
      </c>
      <c r="I11" s="17">
        <v>129.91670138888895</v>
      </c>
      <c r="J11" s="37">
        <f t="shared" si="1"/>
        <v>190.41670138888895</v>
      </c>
      <c r="K11" s="31">
        <f t="shared" si="2"/>
        <v>173.09170138888896</v>
      </c>
      <c r="Q11" s="11"/>
    </row>
    <row r="12" spans="1:17" x14ac:dyDescent="0.3">
      <c r="A12" s="11"/>
      <c r="B12" s="23" t="s">
        <v>8</v>
      </c>
      <c r="C12" s="17">
        <v>2.9</v>
      </c>
      <c r="D12" s="17">
        <v>0.5</v>
      </c>
      <c r="E12" s="17">
        <v>110</v>
      </c>
      <c r="F12" s="17">
        <v>78.5</v>
      </c>
      <c r="G12" s="17">
        <f t="shared" si="0"/>
        <v>60.500000000000007</v>
      </c>
      <c r="H12" s="17">
        <f t="shared" si="0"/>
        <v>43.175000000000004</v>
      </c>
      <c r="I12" s="17">
        <v>209.40365771812083</v>
      </c>
      <c r="J12" s="37">
        <f t="shared" si="1"/>
        <v>269.90365771812083</v>
      </c>
      <c r="K12" s="31">
        <f t="shared" si="2"/>
        <v>252.57865771812084</v>
      </c>
      <c r="Q12" s="11"/>
    </row>
    <row r="13" spans="1:17" x14ac:dyDescent="0.3">
      <c r="A13" s="11"/>
      <c r="B13" s="23" t="s">
        <v>9</v>
      </c>
      <c r="C13" s="17">
        <v>2.9</v>
      </c>
      <c r="D13" s="17">
        <v>0.5</v>
      </c>
      <c r="E13" s="17">
        <v>110</v>
      </c>
      <c r="F13" s="17">
        <v>78.5</v>
      </c>
      <c r="G13" s="17">
        <f t="shared" si="0"/>
        <v>60.500000000000007</v>
      </c>
      <c r="H13" s="17">
        <f t="shared" si="0"/>
        <v>43.175000000000004</v>
      </c>
      <c r="I13" s="17">
        <v>247.59366319444422</v>
      </c>
      <c r="J13" s="37">
        <f t="shared" si="1"/>
        <v>308.09366319444422</v>
      </c>
      <c r="K13" s="31">
        <f t="shared" si="2"/>
        <v>290.76866319444423</v>
      </c>
      <c r="Q13" s="11"/>
    </row>
    <row r="14" spans="1:17" x14ac:dyDescent="0.3">
      <c r="A14" s="11"/>
      <c r="B14" s="23" t="s">
        <v>10</v>
      </c>
      <c r="C14" s="17">
        <v>2.9</v>
      </c>
      <c r="D14" s="17">
        <v>0.5</v>
      </c>
      <c r="E14" s="17">
        <v>110</v>
      </c>
      <c r="F14" s="17">
        <v>78.5</v>
      </c>
      <c r="G14" s="17">
        <f t="shared" si="0"/>
        <v>60.500000000000007</v>
      </c>
      <c r="H14" s="17">
        <f t="shared" si="0"/>
        <v>43.175000000000004</v>
      </c>
      <c r="I14" s="17">
        <v>255.72945228494643</v>
      </c>
      <c r="J14" s="37">
        <f t="shared" si="1"/>
        <v>316.22945228494643</v>
      </c>
      <c r="K14" s="31">
        <f t="shared" si="2"/>
        <v>298.90445228494644</v>
      </c>
      <c r="Q14" s="11"/>
    </row>
    <row r="15" spans="1:17" x14ac:dyDescent="0.3">
      <c r="A15" s="11"/>
      <c r="B15" s="23" t="s">
        <v>14</v>
      </c>
      <c r="C15" s="17">
        <v>2.9</v>
      </c>
      <c r="D15" s="17">
        <v>0.5</v>
      </c>
      <c r="E15" s="17">
        <v>110</v>
      </c>
      <c r="F15" s="17">
        <v>78.5</v>
      </c>
      <c r="G15" s="17">
        <f t="shared" si="0"/>
        <v>60.500000000000007</v>
      </c>
      <c r="H15" s="17">
        <f t="shared" si="0"/>
        <v>43.175000000000004</v>
      </c>
      <c r="I15" s="17">
        <v>245.62483198924747</v>
      </c>
      <c r="J15" s="37">
        <f t="shared" si="1"/>
        <v>306.12483198924747</v>
      </c>
      <c r="K15" s="31">
        <f t="shared" si="2"/>
        <v>288.79983198924748</v>
      </c>
      <c r="Q15" s="11"/>
    </row>
    <row r="16" spans="1:17" x14ac:dyDescent="0.3">
      <c r="A16" s="11"/>
      <c r="B16" s="23" t="s">
        <v>15</v>
      </c>
      <c r="C16" s="17">
        <v>2.9</v>
      </c>
      <c r="D16" s="17">
        <v>0.5</v>
      </c>
      <c r="E16" s="17">
        <v>110</v>
      </c>
      <c r="F16" s="17">
        <v>78.5</v>
      </c>
      <c r="G16" s="17">
        <f t="shared" si="0"/>
        <v>60.500000000000007</v>
      </c>
      <c r="H16" s="17">
        <f t="shared" si="0"/>
        <v>43.175000000000004</v>
      </c>
      <c r="I16" s="17">
        <v>226.14103422619024</v>
      </c>
      <c r="J16" s="37">
        <f t="shared" si="1"/>
        <v>286.64103422619024</v>
      </c>
      <c r="K16" s="31">
        <f t="shared" si="2"/>
        <v>269.31603422619025</v>
      </c>
      <c r="Q16" s="11"/>
    </row>
    <row r="17" spans="1:17" x14ac:dyDescent="0.3">
      <c r="A17" s="11"/>
      <c r="B17" s="23" t="s">
        <v>16</v>
      </c>
      <c r="C17" s="17">
        <v>2.9</v>
      </c>
      <c r="D17" s="17">
        <v>0.5</v>
      </c>
      <c r="E17" s="17">
        <v>110</v>
      </c>
      <c r="F17" s="17">
        <v>78.5</v>
      </c>
      <c r="G17" s="17">
        <f t="shared" si="0"/>
        <v>60.500000000000007</v>
      </c>
      <c r="H17" s="17">
        <f t="shared" si="0"/>
        <v>43.175000000000004</v>
      </c>
      <c r="I17" s="17">
        <v>302.34650067294723</v>
      </c>
      <c r="J17" s="37">
        <f t="shared" si="1"/>
        <v>362.84650067294723</v>
      </c>
      <c r="K17" s="31">
        <f t="shared" si="2"/>
        <v>345.52150067294724</v>
      </c>
      <c r="Q17" s="11"/>
    </row>
    <row r="18" spans="1:17" x14ac:dyDescent="0.3">
      <c r="A18" s="11"/>
      <c r="B18" s="23" t="s">
        <v>17</v>
      </c>
      <c r="C18" s="17">
        <v>2.9</v>
      </c>
      <c r="D18" s="17">
        <v>0.5</v>
      </c>
      <c r="E18" s="17">
        <v>110</v>
      </c>
      <c r="F18" s="17">
        <v>78.5</v>
      </c>
      <c r="G18" s="17">
        <f t="shared" si="0"/>
        <v>60.500000000000007</v>
      </c>
      <c r="H18" s="17">
        <f t="shared" si="0"/>
        <v>43.175000000000004</v>
      </c>
      <c r="I18" s="17">
        <v>269.74864583333294</v>
      </c>
      <c r="J18" s="37">
        <f t="shared" si="1"/>
        <v>330.24864583333294</v>
      </c>
      <c r="K18" s="31">
        <f t="shared" si="2"/>
        <v>312.92364583333296</v>
      </c>
      <c r="Q18" s="11"/>
    </row>
    <row r="19" spans="1:17" x14ac:dyDescent="0.3">
      <c r="A19" s="11"/>
      <c r="B19" s="23" t="s">
        <v>18</v>
      </c>
      <c r="C19" s="17">
        <v>2.9</v>
      </c>
      <c r="D19" s="17">
        <v>0.5</v>
      </c>
      <c r="E19" s="17">
        <v>110</v>
      </c>
      <c r="F19" s="17">
        <v>78.5</v>
      </c>
      <c r="G19" s="17">
        <f t="shared" si="0"/>
        <v>60.500000000000007</v>
      </c>
      <c r="H19" s="17">
        <f t="shared" si="0"/>
        <v>43.175000000000004</v>
      </c>
      <c r="I19" s="17">
        <v>245.08955483870994</v>
      </c>
      <c r="J19" s="37">
        <f t="shared" si="1"/>
        <v>305.58955483870994</v>
      </c>
      <c r="K19" s="31">
        <f t="shared" si="2"/>
        <v>288.26455483870996</v>
      </c>
      <c r="Q19" s="11"/>
    </row>
    <row r="20" spans="1:17" x14ac:dyDescent="0.3">
      <c r="A20" s="11"/>
      <c r="B20" s="23" t="s">
        <v>19</v>
      </c>
      <c r="C20" s="17">
        <v>2.9</v>
      </c>
      <c r="D20" s="17">
        <v>0.5</v>
      </c>
      <c r="E20" s="17">
        <v>110</v>
      </c>
      <c r="F20" s="17">
        <v>78.5</v>
      </c>
      <c r="G20" s="17">
        <f t="shared" si="0"/>
        <v>60.500000000000007</v>
      </c>
      <c r="H20" s="17">
        <f t="shared" si="0"/>
        <v>43.175000000000004</v>
      </c>
      <c r="I20" s="17">
        <v>264.52198500000031</v>
      </c>
      <c r="J20" s="37">
        <f t="shared" si="1"/>
        <v>325.02198500000031</v>
      </c>
      <c r="K20" s="31">
        <f t="shared" si="2"/>
        <v>307.69698500000032</v>
      </c>
      <c r="Q20" s="11"/>
    </row>
    <row r="21" spans="1:17" ht="15" thickBot="1" x14ac:dyDescent="0.35">
      <c r="A21" s="11"/>
      <c r="B21" s="25" t="s">
        <v>20</v>
      </c>
      <c r="C21" s="26">
        <v>2.9</v>
      </c>
      <c r="D21" s="26">
        <v>0.5</v>
      </c>
      <c r="E21" s="26">
        <v>110</v>
      </c>
      <c r="F21" s="26">
        <v>78.5</v>
      </c>
      <c r="G21" s="26">
        <f t="shared" si="0"/>
        <v>60.500000000000007</v>
      </c>
      <c r="H21" s="26">
        <f t="shared" si="0"/>
        <v>43.175000000000004</v>
      </c>
      <c r="I21" s="26">
        <v>387.55457096774182</v>
      </c>
      <c r="J21" s="38">
        <f t="shared" si="1"/>
        <v>448.05457096774182</v>
      </c>
      <c r="K21" s="32">
        <f t="shared" si="2"/>
        <v>430.72957096774184</v>
      </c>
      <c r="Q21" s="11"/>
    </row>
    <row r="22" spans="1:17" x14ac:dyDescent="0.3">
      <c r="A22" s="11"/>
      <c r="Q22" s="11"/>
    </row>
    <row r="23" spans="1:17" x14ac:dyDescent="0.3">
      <c r="A23" s="11"/>
      <c r="Q23" s="11"/>
    </row>
    <row r="24" spans="1:17" x14ac:dyDescent="0.3">
      <c r="A24" s="11"/>
      <c r="Q24" s="11"/>
    </row>
    <row r="25" spans="1:17" x14ac:dyDescent="0.3">
      <c r="A25" s="11"/>
      <c r="Q25" s="11"/>
    </row>
    <row r="26" spans="1:17" x14ac:dyDescent="0.3">
      <c r="A26" s="11"/>
      <c r="Q26" s="11"/>
    </row>
    <row r="27" spans="1:17" x14ac:dyDescent="0.3">
      <c r="A27" s="11"/>
      <c r="Q27" s="11"/>
    </row>
    <row r="28" spans="1:17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D042-73DF-41F2-8706-4DE4B37EF056}">
  <sheetPr codeName="Sheet7"/>
  <dimension ref="A1:Q28"/>
  <sheetViews>
    <sheetView showGridLines="0" workbookViewId="0">
      <selection activeCell="H20" sqref="H20"/>
    </sheetView>
  </sheetViews>
  <sheetFormatPr defaultRowHeight="14.4" x14ac:dyDescent="0.3"/>
  <cols>
    <col min="1" max="1" width="4" customWidth="1"/>
    <col min="2" max="2" width="17.88671875" bestFit="1" customWidth="1"/>
    <col min="4" max="8" width="12.88671875" customWidth="1"/>
    <col min="9" max="9" width="11.21875" customWidth="1"/>
    <col min="10" max="10" width="11.6640625" customWidth="1"/>
    <col min="11" max="11" width="13.6640625" customWidth="1"/>
    <col min="13" max="13" width="32.88671875" bestFit="1" customWidth="1"/>
  </cols>
  <sheetData>
    <row r="1" spans="1:17" ht="15" thickBot="1" x14ac:dyDescent="0.35">
      <c r="B1" s="66" t="s">
        <v>119</v>
      </c>
      <c r="C1" s="67"/>
      <c r="D1" s="67"/>
      <c r="E1" s="67"/>
      <c r="F1" s="68"/>
      <c r="G1" s="68"/>
      <c r="H1" s="68"/>
      <c r="I1" s="67"/>
      <c r="J1" s="67"/>
      <c r="K1" s="69"/>
    </row>
    <row r="2" spans="1:17" ht="76.5" customHeight="1" thickBot="1" x14ac:dyDescent="0.35">
      <c r="A2" s="11"/>
      <c r="B2" s="19" t="s">
        <v>21</v>
      </c>
      <c r="C2" s="10" t="s">
        <v>0</v>
      </c>
      <c r="D2" s="13" t="s">
        <v>61</v>
      </c>
      <c r="E2" s="18" t="s">
        <v>62</v>
      </c>
      <c r="F2" s="18" t="s">
        <v>116</v>
      </c>
      <c r="G2" s="18" t="s">
        <v>117</v>
      </c>
      <c r="H2" s="43" t="s">
        <v>118</v>
      </c>
      <c r="I2" s="20" t="s">
        <v>23</v>
      </c>
      <c r="J2" s="20" t="s">
        <v>87</v>
      </c>
      <c r="K2" s="10" t="s">
        <v>88</v>
      </c>
    </row>
    <row r="3" spans="1:17" x14ac:dyDescent="0.3">
      <c r="A3" s="11"/>
      <c r="B3" s="21" t="s">
        <v>2</v>
      </c>
      <c r="C3" s="22">
        <v>2.9</v>
      </c>
      <c r="D3" s="22">
        <v>110</v>
      </c>
      <c r="E3" s="22">
        <v>78.5</v>
      </c>
      <c r="F3" s="22">
        <f>0.55*D3</f>
        <v>60.500000000000007</v>
      </c>
      <c r="G3" s="22">
        <f>0.55*E3</f>
        <v>43.175000000000004</v>
      </c>
      <c r="H3" s="22">
        <f>G3*0.5</f>
        <v>21.587500000000002</v>
      </c>
      <c r="I3" s="22">
        <v>22.422966129032318</v>
      </c>
      <c r="J3" s="36">
        <f t="shared" ref="J3:J21" si="0">F3+I3</f>
        <v>82.922966129032318</v>
      </c>
      <c r="K3" s="39">
        <f>H3+I3</f>
        <v>44.010466129032324</v>
      </c>
      <c r="L3" s="28"/>
      <c r="Q3" s="11"/>
    </row>
    <row r="4" spans="1:17" x14ac:dyDescent="0.3">
      <c r="A4" s="11"/>
      <c r="B4" s="23" t="s">
        <v>3</v>
      </c>
      <c r="C4" s="15">
        <v>2.9</v>
      </c>
      <c r="D4" s="14">
        <v>110</v>
      </c>
      <c r="E4" s="14">
        <v>78.5</v>
      </c>
      <c r="F4" s="14">
        <f t="shared" ref="F4:G21" si="1">0.55*D4</f>
        <v>60.500000000000007</v>
      </c>
      <c r="G4" s="14">
        <f t="shared" si="1"/>
        <v>43.175000000000004</v>
      </c>
      <c r="H4" s="14">
        <f t="shared" ref="H4:H21" si="2">G4*0.5</f>
        <v>21.587500000000002</v>
      </c>
      <c r="I4" s="14">
        <v>19.92281309523807</v>
      </c>
      <c r="J4" s="37">
        <f t="shared" si="0"/>
        <v>80.42281309523807</v>
      </c>
      <c r="K4" s="31">
        <f t="shared" ref="K4:K21" si="3">H4+I4</f>
        <v>41.510313095238075</v>
      </c>
      <c r="Q4" s="11"/>
    </row>
    <row r="5" spans="1:17" x14ac:dyDescent="0.3">
      <c r="A5" s="11"/>
      <c r="B5" s="24" t="s">
        <v>4</v>
      </c>
      <c r="C5" s="17">
        <v>2.9</v>
      </c>
      <c r="D5" s="14">
        <v>110</v>
      </c>
      <c r="E5" s="14">
        <v>78.5</v>
      </c>
      <c r="F5" s="14">
        <f t="shared" si="1"/>
        <v>60.500000000000007</v>
      </c>
      <c r="G5" s="14">
        <f t="shared" si="1"/>
        <v>43.175000000000004</v>
      </c>
      <c r="H5" s="14">
        <f t="shared" si="2"/>
        <v>21.587500000000002</v>
      </c>
      <c r="I5" s="14">
        <v>28.363446029609662</v>
      </c>
      <c r="J5" s="37">
        <f t="shared" si="0"/>
        <v>88.863446029609662</v>
      </c>
      <c r="K5" s="31">
        <f t="shared" si="3"/>
        <v>49.950946029609668</v>
      </c>
      <c r="Q5" s="11"/>
    </row>
    <row r="6" spans="1:17" x14ac:dyDescent="0.3">
      <c r="A6" s="11"/>
      <c r="B6" s="23" t="s">
        <v>5</v>
      </c>
      <c r="C6" s="15">
        <v>2.9</v>
      </c>
      <c r="D6" s="14">
        <v>110</v>
      </c>
      <c r="E6" s="14">
        <v>78.5</v>
      </c>
      <c r="F6" s="14">
        <f t="shared" si="1"/>
        <v>60.500000000000007</v>
      </c>
      <c r="G6" s="14">
        <f t="shared" si="1"/>
        <v>43.175000000000004</v>
      </c>
      <c r="H6" s="14">
        <f t="shared" si="2"/>
        <v>21.587500000000002</v>
      </c>
      <c r="I6" s="14">
        <v>35.93330111111112</v>
      </c>
      <c r="J6" s="37">
        <f t="shared" si="0"/>
        <v>96.43330111111112</v>
      </c>
      <c r="K6" s="31">
        <f t="shared" si="3"/>
        <v>57.520801111111126</v>
      </c>
      <c r="Q6" s="11"/>
    </row>
    <row r="7" spans="1:17" x14ac:dyDescent="0.3">
      <c r="A7" s="11"/>
      <c r="B7" s="23" t="s">
        <v>6</v>
      </c>
      <c r="C7" s="15">
        <v>2.9</v>
      </c>
      <c r="D7" s="14">
        <v>110</v>
      </c>
      <c r="E7" s="14">
        <v>78.5</v>
      </c>
      <c r="F7" s="14">
        <f t="shared" si="1"/>
        <v>60.500000000000007</v>
      </c>
      <c r="G7" s="14">
        <f t="shared" si="1"/>
        <v>43.175000000000004</v>
      </c>
      <c r="H7" s="14">
        <f t="shared" si="2"/>
        <v>21.587500000000002</v>
      </c>
      <c r="I7" s="14">
        <v>34.762310215053844</v>
      </c>
      <c r="J7" s="37">
        <f t="shared" si="0"/>
        <v>95.262310215053844</v>
      </c>
      <c r="K7" s="31">
        <f t="shared" si="3"/>
        <v>56.34981021505385</v>
      </c>
      <c r="Q7" s="11"/>
    </row>
    <row r="8" spans="1:17" x14ac:dyDescent="0.3">
      <c r="A8" s="11"/>
      <c r="B8" s="23" t="s">
        <v>11</v>
      </c>
      <c r="C8" s="17">
        <v>2.9</v>
      </c>
      <c r="D8" s="17">
        <v>110</v>
      </c>
      <c r="E8" s="16">
        <v>78.5</v>
      </c>
      <c r="F8" s="16">
        <f t="shared" si="1"/>
        <v>60.500000000000007</v>
      </c>
      <c r="G8" s="16">
        <f t="shared" si="1"/>
        <v>43.175000000000004</v>
      </c>
      <c r="H8" s="16">
        <f t="shared" si="2"/>
        <v>21.587500000000002</v>
      </c>
      <c r="I8" s="14">
        <v>58.324620000000024</v>
      </c>
      <c r="J8" s="37">
        <f t="shared" si="0"/>
        <v>118.82462000000004</v>
      </c>
      <c r="K8" s="31">
        <f t="shared" si="3"/>
        <v>79.91212000000003</v>
      </c>
      <c r="Q8" s="11"/>
    </row>
    <row r="9" spans="1:17" x14ac:dyDescent="0.3">
      <c r="A9" s="11"/>
      <c r="B9" s="23" t="s">
        <v>12</v>
      </c>
      <c r="C9" s="17">
        <v>2.9</v>
      </c>
      <c r="D9" s="17">
        <v>110</v>
      </c>
      <c r="E9" s="17">
        <v>78.5</v>
      </c>
      <c r="F9" s="17">
        <f t="shared" si="1"/>
        <v>60.500000000000007</v>
      </c>
      <c r="G9" s="17">
        <f t="shared" si="1"/>
        <v>43.175000000000004</v>
      </c>
      <c r="H9" s="17">
        <f t="shared" si="2"/>
        <v>21.587500000000002</v>
      </c>
      <c r="I9" s="17">
        <v>79.656227956989255</v>
      </c>
      <c r="J9" s="37">
        <f t="shared" si="0"/>
        <v>140.15622795698926</v>
      </c>
      <c r="K9" s="31">
        <f t="shared" si="3"/>
        <v>101.24372795698926</v>
      </c>
      <c r="Q9" s="11"/>
    </row>
    <row r="10" spans="1:17" x14ac:dyDescent="0.3">
      <c r="A10" s="11"/>
      <c r="B10" s="23" t="s">
        <v>13</v>
      </c>
      <c r="C10" s="17">
        <v>2.9</v>
      </c>
      <c r="D10" s="17">
        <v>110</v>
      </c>
      <c r="E10" s="17">
        <v>78.5</v>
      </c>
      <c r="F10" s="17">
        <f t="shared" si="1"/>
        <v>60.500000000000007</v>
      </c>
      <c r="G10" s="17">
        <f t="shared" si="1"/>
        <v>43.175000000000004</v>
      </c>
      <c r="H10" s="17">
        <f t="shared" si="2"/>
        <v>21.587500000000002</v>
      </c>
      <c r="I10" s="17">
        <v>102.6921440860217</v>
      </c>
      <c r="J10" s="37">
        <f t="shared" si="0"/>
        <v>163.1921440860217</v>
      </c>
      <c r="K10" s="31">
        <f t="shared" si="3"/>
        <v>124.2796440860217</v>
      </c>
      <c r="Q10" s="11"/>
    </row>
    <row r="11" spans="1:17" x14ac:dyDescent="0.3">
      <c r="A11" s="11"/>
      <c r="B11" s="24" t="s">
        <v>7</v>
      </c>
      <c r="C11" s="17">
        <v>2.9</v>
      </c>
      <c r="D11" s="17">
        <v>110</v>
      </c>
      <c r="E11" s="17">
        <v>78.5</v>
      </c>
      <c r="F11" s="17">
        <f t="shared" si="1"/>
        <v>60.500000000000007</v>
      </c>
      <c r="G11" s="17">
        <f t="shared" si="1"/>
        <v>43.175000000000004</v>
      </c>
      <c r="H11" s="17">
        <f t="shared" si="2"/>
        <v>21.587500000000002</v>
      </c>
      <c r="I11" s="17">
        <v>129.91670138888895</v>
      </c>
      <c r="J11" s="37">
        <f t="shared" si="0"/>
        <v>190.41670138888895</v>
      </c>
      <c r="K11" s="31">
        <f t="shared" si="3"/>
        <v>151.50420138888896</v>
      </c>
      <c r="Q11" s="11"/>
    </row>
    <row r="12" spans="1:17" x14ac:dyDescent="0.3">
      <c r="A12" s="11"/>
      <c r="B12" s="23" t="s">
        <v>8</v>
      </c>
      <c r="C12" s="17">
        <v>2.9</v>
      </c>
      <c r="D12" s="17">
        <v>110</v>
      </c>
      <c r="E12" s="17">
        <v>78.5</v>
      </c>
      <c r="F12" s="17">
        <f t="shared" si="1"/>
        <v>60.500000000000007</v>
      </c>
      <c r="G12" s="17">
        <f t="shared" si="1"/>
        <v>43.175000000000004</v>
      </c>
      <c r="H12" s="17">
        <f t="shared" si="2"/>
        <v>21.587500000000002</v>
      </c>
      <c r="I12" s="17">
        <v>209.40365771812083</v>
      </c>
      <c r="J12" s="37">
        <f t="shared" si="0"/>
        <v>269.90365771812083</v>
      </c>
      <c r="K12" s="31">
        <f t="shared" si="3"/>
        <v>230.99115771812083</v>
      </c>
      <c r="Q12" s="11"/>
    </row>
    <row r="13" spans="1:17" x14ac:dyDescent="0.3">
      <c r="A13" s="11"/>
      <c r="B13" s="23" t="s">
        <v>9</v>
      </c>
      <c r="C13" s="17">
        <v>2.9</v>
      </c>
      <c r="D13" s="17">
        <v>110</v>
      </c>
      <c r="E13" s="17">
        <v>78.5</v>
      </c>
      <c r="F13" s="17">
        <f t="shared" si="1"/>
        <v>60.500000000000007</v>
      </c>
      <c r="G13" s="17">
        <f t="shared" si="1"/>
        <v>43.175000000000004</v>
      </c>
      <c r="H13" s="17">
        <f t="shared" si="2"/>
        <v>21.587500000000002</v>
      </c>
      <c r="I13" s="17">
        <v>247.59366319444422</v>
      </c>
      <c r="J13" s="37">
        <f t="shared" si="0"/>
        <v>308.09366319444422</v>
      </c>
      <c r="K13" s="31">
        <f t="shared" si="3"/>
        <v>269.1811631944442</v>
      </c>
      <c r="Q13" s="11"/>
    </row>
    <row r="14" spans="1:17" x14ac:dyDescent="0.3">
      <c r="A14" s="11"/>
      <c r="B14" s="23" t="s">
        <v>10</v>
      </c>
      <c r="C14" s="17">
        <v>2.9</v>
      </c>
      <c r="D14" s="17">
        <v>110</v>
      </c>
      <c r="E14" s="17">
        <v>78.5</v>
      </c>
      <c r="F14" s="17">
        <f t="shared" si="1"/>
        <v>60.500000000000007</v>
      </c>
      <c r="G14" s="17">
        <f t="shared" si="1"/>
        <v>43.175000000000004</v>
      </c>
      <c r="H14" s="17">
        <f t="shared" si="2"/>
        <v>21.587500000000002</v>
      </c>
      <c r="I14" s="17">
        <v>255.72945228494643</v>
      </c>
      <c r="J14" s="37">
        <f t="shared" si="0"/>
        <v>316.22945228494643</v>
      </c>
      <c r="K14" s="31">
        <f t="shared" si="3"/>
        <v>277.31695228494641</v>
      </c>
      <c r="Q14" s="11"/>
    </row>
    <row r="15" spans="1:17" x14ac:dyDescent="0.3">
      <c r="A15" s="11"/>
      <c r="B15" s="23" t="s">
        <v>14</v>
      </c>
      <c r="C15" s="17">
        <v>2.9</v>
      </c>
      <c r="D15" s="17">
        <v>110</v>
      </c>
      <c r="E15" s="17">
        <v>78.5</v>
      </c>
      <c r="F15" s="17">
        <f t="shared" si="1"/>
        <v>60.500000000000007</v>
      </c>
      <c r="G15" s="17">
        <f t="shared" si="1"/>
        <v>43.175000000000004</v>
      </c>
      <c r="H15" s="17">
        <f t="shared" si="2"/>
        <v>21.587500000000002</v>
      </c>
      <c r="I15" s="17">
        <v>245.62483198924747</v>
      </c>
      <c r="J15" s="37">
        <f t="shared" si="0"/>
        <v>306.12483198924747</v>
      </c>
      <c r="K15" s="31">
        <f t="shared" si="3"/>
        <v>267.21233198924745</v>
      </c>
      <c r="Q15" s="11"/>
    </row>
    <row r="16" spans="1:17" x14ac:dyDescent="0.3">
      <c r="A16" s="11"/>
      <c r="B16" s="23" t="s">
        <v>15</v>
      </c>
      <c r="C16" s="17">
        <v>2.9</v>
      </c>
      <c r="D16" s="17">
        <v>110</v>
      </c>
      <c r="E16" s="17">
        <v>78.5</v>
      </c>
      <c r="F16" s="17">
        <f t="shared" si="1"/>
        <v>60.500000000000007</v>
      </c>
      <c r="G16" s="17">
        <f t="shared" si="1"/>
        <v>43.175000000000004</v>
      </c>
      <c r="H16" s="17">
        <f t="shared" si="2"/>
        <v>21.587500000000002</v>
      </c>
      <c r="I16" s="17">
        <v>226.14103422619024</v>
      </c>
      <c r="J16" s="37">
        <f t="shared" si="0"/>
        <v>286.64103422619024</v>
      </c>
      <c r="K16" s="31">
        <f t="shared" si="3"/>
        <v>247.72853422619025</v>
      </c>
      <c r="Q16" s="11"/>
    </row>
    <row r="17" spans="1:17" x14ac:dyDescent="0.3">
      <c r="A17" s="11"/>
      <c r="B17" s="23" t="s">
        <v>16</v>
      </c>
      <c r="C17" s="17">
        <v>2.9</v>
      </c>
      <c r="D17" s="17">
        <v>110</v>
      </c>
      <c r="E17" s="17">
        <v>78.5</v>
      </c>
      <c r="F17" s="17">
        <f t="shared" si="1"/>
        <v>60.500000000000007</v>
      </c>
      <c r="G17" s="17">
        <f t="shared" si="1"/>
        <v>43.175000000000004</v>
      </c>
      <c r="H17" s="17">
        <f t="shared" si="2"/>
        <v>21.587500000000002</v>
      </c>
      <c r="I17" s="17">
        <v>302.34650067294723</v>
      </c>
      <c r="J17" s="37">
        <f t="shared" si="0"/>
        <v>362.84650067294723</v>
      </c>
      <c r="K17" s="31">
        <f t="shared" si="3"/>
        <v>323.93400067294721</v>
      </c>
      <c r="Q17" s="11"/>
    </row>
    <row r="18" spans="1:17" x14ac:dyDescent="0.3">
      <c r="A18" s="11"/>
      <c r="B18" s="23" t="s">
        <v>17</v>
      </c>
      <c r="C18" s="17">
        <v>2.9</v>
      </c>
      <c r="D18" s="17">
        <v>110</v>
      </c>
      <c r="E18" s="17">
        <v>78.5</v>
      </c>
      <c r="F18" s="17">
        <f t="shared" si="1"/>
        <v>60.500000000000007</v>
      </c>
      <c r="G18" s="17">
        <f t="shared" si="1"/>
        <v>43.175000000000004</v>
      </c>
      <c r="H18" s="17">
        <f t="shared" si="2"/>
        <v>21.587500000000002</v>
      </c>
      <c r="I18" s="17">
        <v>269.74864583333294</v>
      </c>
      <c r="J18" s="37">
        <f t="shared" si="0"/>
        <v>330.24864583333294</v>
      </c>
      <c r="K18" s="31">
        <f t="shared" si="3"/>
        <v>291.33614583333292</v>
      </c>
      <c r="Q18" s="11"/>
    </row>
    <row r="19" spans="1:17" x14ac:dyDescent="0.3">
      <c r="A19" s="11"/>
      <c r="B19" s="23" t="s">
        <v>18</v>
      </c>
      <c r="C19" s="17">
        <v>2.9</v>
      </c>
      <c r="D19" s="17">
        <v>110</v>
      </c>
      <c r="E19" s="17">
        <v>78.5</v>
      </c>
      <c r="F19" s="17">
        <f t="shared" si="1"/>
        <v>60.500000000000007</v>
      </c>
      <c r="G19" s="17">
        <f t="shared" si="1"/>
        <v>43.175000000000004</v>
      </c>
      <c r="H19" s="17">
        <f t="shared" si="2"/>
        <v>21.587500000000002</v>
      </c>
      <c r="I19" s="17">
        <v>245.08955483870994</v>
      </c>
      <c r="J19" s="37">
        <f t="shared" si="0"/>
        <v>305.58955483870994</v>
      </c>
      <c r="K19" s="31">
        <f t="shared" si="3"/>
        <v>266.67705483870992</v>
      </c>
      <c r="Q19" s="11"/>
    </row>
    <row r="20" spans="1:17" x14ac:dyDescent="0.3">
      <c r="A20" s="11"/>
      <c r="B20" s="23" t="s">
        <v>19</v>
      </c>
      <c r="C20" s="17">
        <v>2.9</v>
      </c>
      <c r="D20" s="17">
        <v>110</v>
      </c>
      <c r="E20" s="17">
        <v>78.5</v>
      </c>
      <c r="F20" s="17">
        <f t="shared" si="1"/>
        <v>60.500000000000007</v>
      </c>
      <c r="G20" s="17">
        <f t="shared" si="1"/>
        <v>43.175000000000004</v>
      </c>
      <c r="H20" s="17">
        <f t="shared" si="2"/>
        <v>21.587500000000002</v>
      </c>
      <c r="I20" s="17">
        <v>264.52198500000031</v>
      </c>
      <c r="J20" s="37">
        <f t="shared" si="0"/>
        <v>325.02198500000031</v>
      </c>
      <c r="K20" s="31">
        <f t="shared" si="3"/>
        <v>286.10948500000029</v>
      </c>
      <c r="Q20" s="11"/>
    </row>
    <row r="21" spans="1:17" ht="15" thickBot="1" x14ac:dyDescent="0.35">
      <c r="A21" s="11"/>
      <c r="B21" s="25" t="s">
        <v>20</v>
      </c>
      <c r="C21" s="26">
        <v>2.9</v>
      </c>
      <c r="D21" s="26">
        <v>110</v>
      </c>
      <c r="E21" s="26">
        <v>78.5</v>
      </c>
      <c r="F21" s="26">
        <f t="shared" si="1"/>
        <v>60.500000000000007</v>
      </c>
      <c r="G21" s="26">
        <f t="shared" si="1"/>
        <v>43.175000000000004</v>
      </c>
      <c r="H21" s="26">
        <f t="shared" si="2"/>
        <v>21.587500000000002</v>
      </c>
      <c r="I21" s="26">
        <v>387.55457096774182</v>
      </c>
      <c r="J21" s="38">
        <f t="shared" si="0"/>
        <v>448.05457096774182</v>
      </c>
      <c r="K21" s="32">
        <f t="shared" si="3"/>
        <v>409.1420709677418</v>
      </c>
      <c r="Q21" s="11"/>
    </row>
    <row r="22" spans="1:17" x14ac:dyDescent="0.3">
      <c r="A22" s="11"/>
      <c r="Q22" s="11"/>
    </row>
    <row r="23" spans="1:17" x14ac:dyDescent="0.3">
      <c r="A23" s="11"/>
      <c r="Q23" s="11"/>
    </row>
    <row r="24" spans="1:17" x14ac:dyDescent="0.3">
      <c r="A24" s="11"/>
      <c r="Q24" s="11"/>
    </row>
    <row r="25" spans="1:17" x14ac:dyDescent="0.3">
      <c r="A25" s="11"/>
      <c r="Q25" s="11"/>
    </row>
    <row r="26" spans="1:17" x14ac:dyDescent="0.3">
      <c r="A26" s="11"/>
      <c r="Q26" s="11"/>
    </row>
    <row r="27" spans="1:17" x14ac:dyDescent="0.3">
      <c r="A27" s="11"/>
      <c r="Q27" s="11"/>
    </row>
    <row r="28" spans="1:17" x14ac:dyDescent="0.3">
      <c r="A28" s="11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44FC-59A8-439F-A878-82938D2FFEBE}">
  <sheetPr codeName="Sheet8"/>
  <dimension ref="A1:J28"/>
  <sheetViews>
    <sheetView showGridLines="0" workbookViewId="0">
      <selection activeCell="F13" sqref="F13"/>
    </sheetView>
  </sheetViews>
  <sheetFormatPr defaultRowHeight="14.4" x14ac:dyDescent="0.3"/>
  <cols>
    <col min="1" max="1" width="4" customWidth="1"/>
    <col min="2" max="2" width="17.88671875" bestFit="1" customWidth="1"/>
    <col min="4" max="4" width="12.88671875" customWidth="1"/>
    <col min="6" max="6" width="32.88671875" bestFit="1" customWidth="1"/>
  </cols>
  <sheetData>
    <row r="1" spans="1:10" ht="15" thickBot="1" x14ac:dyDescent="0.35">
      <c r="B1" s="66" t="s">
        <v>73</v>
      </c>
      <c r="C1" s="67"/>
      <c r="D1" s="71"/>
    </row>
    <row r="2" spans="1:10" ht="76.5" customHeight="1" thickBot="1" x14ac:dyDescent="0.35">
      <c r="A2" s="11"/>
      <c r="B2" s="19" t="s">
        <v>21</v>
      </c>
      <c r="C2" s="10" t="s">
        <v>0</v>
      </c>
      <c r="D2" s="20" t="s">
        <v>66</v>
      </c>
    </row>
    <row r="3" spans="1:10" x14ac:dyDescent="0.3">
      <c r="A3" s="11"/>
      <c r="B3" s="21" t="s">
        <v>2</v>
      </c>
      <c r="C3" s="22">
        <v>6.9</v>
      </c>
      <c r="D3" s="39">
        <v>78.5</v>
      </c>
      <c r="E3" s="28"/>
      <c r="J3" s="11"/>
    </row>
    <row r="4" spans="1:10" x14ac:dyDescent="0.3">
      <c r="A4" s="11"/>
      <c r="B4" s="23" t="s">
        <v>3</v>
      </c>
      <c r="C4" s="15">
        <v>6.9</v>
      </c>
      <c r="D4" s="30">
        <v>78.5</v>
      </c>
      <c r="J4" s="11"/>
    </row>
    <row r="5" spans="1:10" x14ac:dyDescent="0.3">
      <c r="A5" s="11"/>
      <c r="B5" s="24" t="s">
        <v>4</v>
      </c>
      <c r="C5" s="17">
        <v>6.9</v>
      </c>
      <c r="D5" s="30">
        <v>78.5</v>
      </c>
      <c r="J5" s="11"/>
    </row>
    <row r="6" spans="1:10" x14ac:dyDescent="0.3">
      <c r="A6" s="11"/>
      <c r="B6" s="23" t="s">
        <v>5</v>
      </c>
      <c r="C6" s="15">
        <v>6.9</v>
      </c>
      <c r="D6" s="30">
        <v>78.5</v>
      </c>
      <c r="J6" s="11"/>
    </row>
    <row r="7" spans="1:10" x14ac:dyDescent="0.3">
      <c r="A7" s="11"/>
      <c r="B7" s="23" t="s">
        <v>6</v>
      </c>
      <c r="C7" s="15">
        <v>6.9</v>
      </c>
      <c r="D7" s="30">
        <v>78.5</v>
      </c>
      <c r="J7" s="11"/>
    </row>
    <row r="8" spans="1:10" x14ac:dyDescent="0.3">
      <c r="A8" s="11"/>
      <c r="B8" s="23" t="s">
        <v>11</v>
      </c>
      <c r="C8" s="17">
        <v>6.9</v>
      </c>
      <c r="D8" s="29">
        <v>78.5</v>
      </c>
      <c r="J8" s="11"/>
    </row>
    <row r="9" spans="1:10" x14ac:dyDescent="0.3">
      <c r="A9" s="11"/>
      <c r="B9" s="23" t="s">
        <v>12</v>
      </c>
      <c r="C9" s="17">
        <v>6.9</v>
      </c>
      <c r="D9" s="29">
        <v>78.5</v>
      </c>
      <c r="J9" s="11"/>
    </row>
    <row r="10" spans="1:10" x14ac:dyDescent="0.3">
      <c r="A10" s="11"/>
      <c r="B10" s="23" t="s">
        <v>13</v>
      </c>
      <c r="C10" s="17">
        <v>6.9</v>
      </c>
      <c r="D10" s="29">
        <v>78.5</v>
      </c>
      <c r="J10" s="11"/>
    </row>
    <row r="11" spans="1:10" x14ac:dyDescent="0.3">
      <c r="A11" s="11"/>
      <c r="B11" s="24" t="s">
        <v>7</v>
      </c>
      <c r="C11" s="17">
        <v>6.9</v>
      </c>
      <c r="D11" s="29">
        <v>78.5</v>
      </c>
      <c r="J11" s="11"/>
    </row>
    <row r="12" spans="1:10" x14ac:dyDescent="0.3">
      <c r="A12" s="11"/>
      <c r="B12" s="23" t="s">
        <v>8</v>
      </c>
      <c r="C12" s="17">
        <v>6.9</v>
      </c>
      <c r="D12" s="29">
        <v>78.5</v>
      </c>
      <c r="J12" s="11"/>
    </row>
    <row r="13" spans="1:10" x14ac:dyDescent="0.3">
      <c r="A13" s="11"/>
      <c r="B13" s="23" t="s">
        <v>9</v>
      </c>
      <c r="C13" s="17">
        <v>6.9</v>
      </c>
      <c r="D13" s="29">
        <v>78.5</v>
      </c>
      <c r="J13" s="11"/>
    </row>
    <row r="14" spans="1:10" x14ac:dyDescent="0.3">
      <c r="A14" s="11"/>
      <c r="B14" s="23" t="s">
        <v>10</v>
      </c>
      <c r="C14" s="17">
        <v>6.9</v>
      </c>
      <c r="D14" s="29">
        <v>78.5</v>
      </c>
      <c r="J14" s="11"/>
    </row>
    <row r="15" spans="1:10" x14ac:dyDescent="0.3">
      <c r="A15" s="11"/>
      <c r="B15" s="23" t="s">
        <v>14</v>
      </c>
      <c r="C15" s="17">
        <v>6.9</v>
      </c>
      <c r="D15" s="29">
        <v>78.5</v>
      </c>
      <c r="J15" s="11"/>
    </row>
    <row r="16" spans="1:10" x14ac:dyDescent="0.3">
      <c r="A16" s="11"/>
      <c r="B16" s="23" t="s">
        <v>15</v>
      </c>
      <c r="C16" s="17">
        <v>6.9</v>
      </c>
      <c r="D16" s="29">
        <v>78.5</v>
      </c>
      <c r="J16" s="11"/>
    </row>
    <row r="17" spans="1:10" x14ac:dyDescent="0.3">
      <c r="A17" s="11"/>
      <c r="B17" s="23" t="s">
        <v>16</v>
      </c>
      <c r="C17" s="17">
        <v>6.9</v>
      </c>
      <c r="D17" s="29">
        <v>78.5</v>
      </c>
      <c r="J17" s="11"/>
    </row>
    <row r="18" spans="1:10" x14ac:dyDescent="0.3">
      <c r="A18" s="11"/>
      <c r="B18" s="23" t="s">
        <v>17</v>
      </c>
      <c r="C18" s="17">
        <v>6.9</v>
      </c>
      <c r="D18" s="29">
        <v>78.5</v>
      </c>
      <c r="J18" s="11"/>
    </row>
    <row r="19" spans="1:10" x14ac:dyDescent="0.3">
      <c r="A19" s="11"/>
      <c r="B19" s="23" t="s">
        <v>18</v>
      </c>
      <c r="C19" s="17">
        <v>6.9</v>
      </c>
      <c r="D19" s="29">
        <v>78.5</v>
      </c>
      <c r="J19" s="11"/>
    </row>
    <row r="20" spans="1:10" x14ac:dyDescent="0.3">
      <c r="A20" s="11"/>
      <c r="B20" s="23" t="s">
        <v>19</v>
      </c>
      <c r="C20" s="17">
        <v>6.9</v>
      </c>
      <c r="D20" s="29">
        <v>78.5</v>
      </c>
      <c r="J20" s="11"/>
    </row>
    <row r="21" spans="1:10" ht="15" thickBot="1" x14ac:dyDescent="0.35">
      <c r="A21" s="11"/>
      <c r="B21" s="25" t="s">
        <v>20</v>
      </c>
      <c r="C21" s="26">
        <v>6.9</v>
      </c>
      <c r="D21" s="44">
        <v>78.5</v>
      </c>
      <c r="J21" s="11"/>
    </row>
    <row r="22" spans="1:10" x14ac:dyDescent="0.3">
      <c r="A22" s="11"/>
      <c r="J22" s="11"/>
    </row>
    <row r="23" spans="1:10" x14ac:dyDescent="0.3">
      <c r="A23" s="11"/>
      <c r="J23" s="11"/>
    </row>
    <row r="24" spans="1:10" x14ac:dyDescent="0.3">
      <c r="A24" s="11"/>
      <c r="J24" s="11"/>
    </row>
    <row r="25" spans="1:10" x14ac:dyDescent="0.3">
      <c r="A25" s="11"/>
      <c r="J25" s="11"/>
    </row>
    <row r="26" spans="1:10" x14ac:dyDescent="0.3">
      <c r="A26" s="11"/>
      <c r="J26" s="11"/>
    </row>
    <row r="27" spans="1:10" x14ac:dyDescent="0.3">
      <c r="A27" s="11"/>
      <c r="J27" s="11"/>
    </row>
    <row r="28" spans="1:10" x14ac:dyDescent="0.3">
      <c r="A28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9EB8-07D2-4F9A-AAC0-20BCDACE7DC1}">
  <sheetPr codeName="Sheet9"/>
  <dimension ref="A1:M28"/>
  <sheetViews>
    <sheetView showGridLines="0" workbookViewId="0">
      <selection activeCell="C2" sqref="C2:F2"/>
    </sheetView>
  </sheetViews>
  <sheetFormatPr defaultRowHeight="14.4" x14ac:dyDescent="0.3"/>
  <cols>
    <col min="1" max="1" width="4" customWidth="1"/>
    <col min="2" max="2" width="17.88671875" bestFit="1" customWidth="1"/>
    <col min="7" max="7" width="12.88671875" customWidth="1"/>
    <col min="9" max="9" width="32.88671875" bestFit="1" customWidth="1"/>
  </cols>
  <sheetData>
    <row r="1" spans="1:13" ht="15" thickBot="1" x14ac:dyDescent="0.35">
      <c r="B1" s="66" t="s">
        <v>74</v>
      </c>
      <c r="C1" s="67"/>
      <c r="D1" s="67"/>
      <c r="E1" s="67"/>
      <c r="F1" s="67"/>
      <c r="G1" s="71"/>
    </row>
    <row r="2" spans="1:13" ht="90.6" customHeight="1" thickBot="1" x14ac:dyDescent="0.35">
      <c r="A2" s="11"/>
      <c r="B2" s="19" t="s">
        <v>21</v>
      </c>
      <c r="C2" s="10" t="s">
        <v>105</v>
      </c>
      <c r="D2" s="20" t="s">
        <v>107</v>
      </c>
      <c r="E2" s="20" t="s">
        <v>108</v>
      </c>
      <c r="F2" s="20" t="s">
        <v>109</v>
      </c>
      <c r="G2" s="20" t="s">
        <v>66</v>
      </c>
    </row>
    <row r="3" spans="1:13" x14ac:dyDescent="0.3">
      <c r="A3" s="11"/>
      <c r="B3" s="21" t="s">
        <v>2</v>
      </c>
      <c r="C3" s="22">
        <v>10</v>
      </c>
      <c r="D3" s="36">
        <v>17.5</v>
      </c>
      <c r="E3" s="36">
        <v>25</v>
      </c>
      <c r="F3" s="36">
        <v>35</v>
      </c>
      <c r="G3" s="39">
        <v>110</v>
      </c>
      <c r="H3" s="28"/>
      <c r="M3" s="11"/>
    </row>
    <row r="4" spans="1:13" x14ac:dyDescent="0.3">
      <c r="A4" s="11"/>
      <c r="B4" s="23" t="s">
        <v>3</v>
      </c>
      <c r="C4" s="15">
        <v>10</v>
      </c>
      <c r="D4" s="37">
        <v>17.5</v>
      </c>
      <c r="E4" s="37">
        <v>25</v>
      </c>
      <c r="F4" s="37">
        <v>35</v>
      </c>
      <c r="G4" s="30">
        <v>110</v>
      </c>
      <c r="M4" s="11"/>
    </row>
    <row r="5" spans="1:13" x14ac:dyDescent="0.3">
      <c r="A5" s="11"/>
      <c r="B5" s="24" t="s">
        <v>4</v>
      </c>
      <c r="C5" s="17">
        <v>10</v>
      </c>
      <c r="D5" s="60">
        <v>17.5</v>
      </c>
      <c r="E5" s="60">
        <v>25</v>
      </c>
      <c r="F5" s="60">
        <v>35</v>
      </c>
      <c r="G5" s="30">
        <v>110</v>
      </c>
      <c r="M5" s="11"/>
    </row>
    <row r="6" spans="1:13" x14ac:dyDescent="0.3">
      <c r="A6" s="11"/>
      <c r="B6" s="23" t="s">
        <v>5</v>
      </c>
      <c r="C6" s="15">
        <v>10</v>
      </c>
      <c r="D6" s="37">
        <v>17.5</v>
      </c>
      <c r="E6" s="37">
        <v>25</v>
      </c>
      <c r="F6" s="37">
        <v>35</v>
      </c>
      <c r="G6" s="30">
        <v>110</v>
      </c>
      <c r="M6" s="11"/>
    </row>
    <row r="7" spans="1:13" x14ac:dyDescent="0.3">
      <c r="A7" s="11"/>
      <c r="B7" s="23" t="s">
        <v>6</v>
      </c>
      <c r="C7" s="15">
        <v>10</v>
      </c>
      <c r="D7" s="37">
        <v>17.5</v>
      </c>
      <c r="E7" s="37">
        <v>25</v>
      </c>
      <c r="F7" s="37">
        <v>35</v>
      </c>
      <c r="G7" s="30">
        <v>110</v>
      </c>
      <c r="M7" s="11"/>
    </row>
    <row r="8" spans="1:13" x14ac:dyDescent="0.3">
      <c r="A8" s="11"/>
      <c r="B8" s="23" t="s">
        <v>11</v>
      </c>
      <c r="C8" s="17">
        <v>10</v>
      </c>
      <c r="D8" s="61">
        <v>17.5</v>
      </c>
      <c r="E8" s="61">
        <v>25</v>
      </c>
      <c r="F8" s="61">
        <v>35</v>
      </c>
      <c r="G8" s="29">
        <v>110</v>
      </c>
      <c r="M8" s="11"/>
    </row>
    <row r="9" spans="1:13" x14ac:dyDescent="0.3">
      <c r="A9" s="11"/>
      <c r="B9" s="23" t="s">
        <v>12</v>
      </c>
      <c r="C9" s="17">
        <v>10</v>
      </c>
      <c r="D9" s="61">
        <v>17.5</v>
      </c>
      <c r="E9" s="61">
        <v>25</v>
      </c>
      <c r="F9" s="61">
        <v>35</v>
      </c>
      <c r="G9" s="29">
        <v>110</v>
      </c>
      <c r="M9" s="11"/>
    </row>
    <row r="10" spans="1:13" x14ac:dyDescent="0.3">
      <c r="A10" s="11"/>
      <c r="B10" s="23" t="s">
        <v>13</v>
      </c>
      <c r="C10" s="17">
        <v>10</v>
      </c>
      <c r="D10" s="61">
        <v>17.5</v>
      </c>
      <c r="E10" s="61">
        <v>25</v>
      </c>
      <c r="F10" s="61">
        <v>35</v>
      </c>
      <c r="G10" s="29">
        <v>110</v>
      </c>
      <c r="M10" s="11"/>
    </row>
    <row r="11" spans="1:13" x14ac:dyDescent="0.3">
      <c r="A11" s="11"/>
      <c r="B11" s="24" t="s">
        <v>7</v>
      </c>
      <c r="C11" s="17">
        <v>10</v>
      </c>
      <c r="D11" s="61">
        <v>17.5</v>
      </c>
      <c r="E11" s="61">
        <v>25</v>
      </c>
      <c r="F11" s="61">
        <v>35</v>
      </c>
      <c r="G11" s="29">
        <v>110</v>
      </c>
      <c r="M11" s="11"/>
    </row>
    <row r="12" spans="1:13" x14ac:dyDescent="0.3">
      <c r="A12" s="11"/>
      <c r="B12" s="23" t="s">
        <v>8</v>
      </c>
      <c r="C12" s="17">
        <v>10</v>
      </c>
      <c r="D12" s="61">
        <v>17.5</v>
      </c>
      <c r="E12" s="61">
        <v>25</v>
      </c>
      <c r="F12" s="61">
        <v>35</v>
      </c>
      <c r="G12" s="29">
        <v>110</v>
      </c>
      <c r="M12" s="11"/>
    </row>
    <row r="13" spans="1:13" x14ac:dyDescent="0.3">
      <c r="A13" s="11"/>
      <c r="B13" s="23" t="s">
        <v>9</v>
      </c>
      <c r="C13" s="17">
        <v>10</v>
      </c>
      <c r="D13" s="61">
        <v>17.5</v>
      </c>
      <c r="E13" s="61">
        <v>25</v>
      </c>
      <c r="F13" s="61">
        <v>35</v>
      </c>
      <c r="G13" s="29">
        <v>110</v>
      </c>
      <c r="M13" s="11"/>
    </row>
    <row r="14" spans="1:13" x14ac:dyDescent="0.3">
      <c r="A14" s="11"/>
      <c r="B14" s="23" t="s">
        <v>10</v>
      </c>
      <c r="C14" s="17">
        <v>10</v>
      </c>
      <c r="D14" s="61">
        <v>17.5</v>
      </c>
      <c r="E14" s="61">
        <v>25</v>
      </c>
      <c r="F14" s="61">
        <v>35</v>
      </c>
      <c r="G14" s="29">
        <v>110</v>
      </c>
      <c r="M14" s="11"/>
    </row>
    <row r="15" spans="1:13" x14ac:dyDescent="0.3">
      <c r="A15" s="11"/>
      <c r="B15" s="23" t="s">
        <v>14</v>
      </c>
      <c r="C15" s="17">
        <v>10</v>
      </c>
      <c r="D15" s="61">
        <v>17.5</v>
      </c>
      <c r="E15" s="61">
        <v>25</v>
      </c>
      <c r="F15" s="61">
        <v>35</v>
      </c>
      <c r="G15" s="29">
        <v>110</v>
      </c>
      <c r="M15" s="11"/>
    </row>
    <row r="16" spans="1:13" x14ac:dyDescent="0.3">
      <c r="A16" s="11"/>
      <c r="B16" s="23" t="s">
        <v>15</v>
      </c>
      <c r="C16" s="17">
        <v>10</v>
      </c>
      <c r="D16" s="61">
        <v>17.5</v>
      </c>
      <c r="E16" s="61">
        <v>25</v>
      </c>
      <c r="F16" s="61">
        <v>35</v>
      </c>
      <c r="G16" s="29">
        <v>110</v>
      </c>
      <c r="M16" s="11"/>
    </row>
    <row r="17" spans="1:13" x14ac:dyDescent="0.3">
      <c r="A17" s="11"/>
      <c r="B17" s="23" t="s">
        <v>16</v>
      </c>
      <c r="C17" s="17">
        <v>10</v>
      </c>
      <c r="D17" s="61">
        <v>17.5</v>
      </c>
      <c r="E17" s="61">
        <v>25</v>
      </c>
      <c r="F17" s="61">
        <v>35</v>
      </c>
      <c r="G17" s="29">
        <v>110</v>
      </c>
      <c r="M17" s="11"/>
    </row>
    <row r="18" spans="1:13" x14ac:dyDescent="0.3">
      <c r="A18" s="11"/>
      <c r="B18" s="23" t="s">
        <v>17</v>
      </c>
      <c r="C18" s="17">
        <v>10</v>
      </c>
      <c r="D18" s="61">
        <v>17.5</v>
      </c>
      <c r="E18" s="61">
        <v>25</v>
      </c>
      <c r="F18" s="61">
        <v>35</v>
      </c>
      <c r="G18" s="29">
        <v>110</v>
      </c>
      <c r="M18" s="11"/>
    </row>
    <row r="19" spans="1:13" x14ac:dyDescent="0.3">
      <c r="A19" s="11"/>
      <c r="B19" s="23" t="s">
        <v>18</v>
      </c>
      <c r="C19" s="17">
        <v>10</v>
      </c>
      <c r="D19" s="61">
        <v>17.5</v>
      </c>
      <c r="E19" s="61">
        <v>25</v>
      </c>
      <c r="F19" s="61">
        <v>35</v>
      </c>
      <c r="G19" s="29">
        <v>110</v>
      </c>
      <c r="M19" s="11"/>
    </row>
    <row r="20" spans="1:13" x14ac:dyDescent="0.3">
      <c r="A20" s="11"/>
      <c r="B20" s="23" t="s">
        <v>19</v>
      </c>
      <c r="C20" s="17">
        <v>10</v>
      </c>
      <c r="D20" s="61">
        <v>17.5</v>
      </c>
      <c r="E20" s="61">
        <v>25</v>
      </c>
      <c r="F20" s="61">
        <v>35</v>
      </c>
      <c r="G20" s="29">
        <v>110</v>
      </c>
      <c r="M20" s="11"/>
    </row>
    <row r="21" spans="1:13" ht="15" thickBot="1" x14ac:dyDescent="0.35">
      <c r="A21" s="11"/>
      <c r="B21" s="25" t="s">
        <v>20</v>
      </c>
      <c r="C21" s="26">
        <v>10</v>
      </c>
      <c r="D21" s="62">
        <v>17.5</v>
      </c>
      <c r="E21" s="62">
        <v>25</v>
      </c>
      <c r="F21" s="62">
        <v>35</v>
      </c>
      <c r="G21" s="44">
        <v>110</v>
      </c>
      <c r="M21" s="11"/>
    </row>
    <row r="22" spans="1:13" x14ac:dyDescent="0.3">
      <c r="A22" s="11"/>
      <c r="M22" s="11"/>
    </row>
    <row r="23" spans="1:13" x14ac:dyDescent="0.3">
      <c r="A23" s="11"/>
      <c r="M23" s="11"/>
    </row>
    <row r="24" spans="1:13" x14ac:dyDescent="0.3">
      <c r="A24" s="11"/>
      <c r="M24" s="11"/>
    </row>
    <row r="25" spans="1:13" x14ac:dyDescent="0.3">
      <c r="A25" s="11"/>
      <c r="M25" s="11"/>
    </row>
    <row r="26" spans="1:13" x14ac:dyDescent="0.3">
      <c r="A26" s="11"/>
      <c r="M26" s="11"/>
    </row>
    <row r="27" spans="1:13" x14ac:dyDescent="0.3">
      <c r="A27" s="11"/>
      <c r="M27" s="11"/>
    </row>
    <row r="28" spans="1:13" x14ac:dyDescent="0.3">
      <c r="A28" s="11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4B30-D851-406F-AABE-CBF6F3E05BBD}">
  <sheetPr codeName="Sheet10"/>
  <dimension ref="A1:L28"/>
  <sheetViews>
    <sheetView showGridLines="0" workbookViewId="0">
      <selection activeCell="F3" sqref="F3:F21"/>
    </sheetView>
  </sheetViews>
  <sheetFormatPr defaultRowHeight="14.4" x14ac:dyDescent="0.3"/>
  <cols>
    <col min="1" max="1" width="4" customWidth="1"/>
    <col min="2" max="2" width="17.88671875" bestFit="1" customWidth="1"/>
    <col min="4" max="4" width="12.88671875" customWidth="1"/>
    <col min="5" max="5" width="11.21875" bestFit="1" customWidth="1"/>
    <col min="6" max="6" width="11.6640625" customWidth="1"/>
    <col min="8" max="8" width="32.88671875" bestFit="1" customWidth="1"/>
  </cols>
  <sheetData>
    <row r="1" spans="1:12" ht="15" thickBot="1" x14ac:dyDescent="0.35">
      <c r="B1" s="66" t="s">
        <v>76</v>
      </c>
      <c r="C1" s="67"/>
      <c r="D1" s="67"/>
      <c r="E1" s="67"/>
      <c r="F1" s="67"/>
    </row>
    <row r="2" spans="1:12" ht="76.5" customHeight="1" thickBot="1" x14ac:dyDescent="0.35">
      <c r="A2" s="11"/>
      <c r="B2" s="19" t="s">
        <v>21</v>
      </c>
      <c r="C2" s="10" t="s">
        <v>0</v>
      </c>
      <c r="D2" s="13" t="s">
        <v>66</v>
      </c>
      <c r="E2" s="27" t="s">
        <v>23</v>
      </c>
      <c r="F2" s="20" t="s">
        <v>22</v>
      </c>
    </row>
    <row r="3" spans="1:12" x14ac:dyDescent="0.3">
      <c r="A3" s="11"/>
      <c r="B3" s="21" t="s">
        <v>2</v>
      </c>
      <c r="C3" s="22">
        <v>4.5</v>
      </c>
      <c r="D3" s="22">
        <v>65.900000000000006</v>
      </c>
      <c r="E3" s="22">
        <v>22.422966129032318</v>
      </c>
      <c r="F3" s="58">
        <v>88.322966129032324</v>
      </c>
      <c r="G3" s="28"/>
      <c r="L3" s="11"/>
    </row>
    <row r="4" spans="1:12" x14ac:dyDescent="0.3">
      <c r="A4" s="11"/>
      <c r="B4" s="23" t="s">
        <v>3</v>
      </c>
      <c r="C4" s="15">
        <v>4.5</v>
      </c>
      <c r="D4" s="14">
        <v>65.900000000000006</v>
      </c>
      <c r="E4" s="14">
        <v>19.92281309523807</v>
      </c>
      <c r="F4" s="29">
        <v>85.822813095238075</v>
      </c>
      <c r="L4" s="11"/>
    </row>
    <row r="5" spans="1:12" x14ac:dyDescent="0.3">
      <c r="A5" s="11"/>
      <c r="B5" s="24" t="s">
        <v>4</v>
      </c>
      <c r="C5" s="17">
        <v>4.5</v>
      </c>
      <c r="D5" s="14">
        <v>65.900000000000006</v>
      </c>
      <c r="E5" s="14">
        <v>28.363446029609662</v>
      </c>
      <c r="F5" s="29">
        <v>94.263446029609668</v>
      </c>
      <c r="L5" s="11"/>
    </row>
    <row r="6" spans="1:12" x14ac:dyDescent="0.3">
      <c r="A6" s="11"/>
      <c r="B6" s="23" t="s">
        <v>5</v>
      </c>
      <c r="C6" s="15">
        <v>4.5</v>
      </c>
      <c r="D6" s="14">
        <v>65.900000000000006</v>
      </c>
      <c r="E6" s="14">
        <v>35.93330111111112</v>
      </c>
      <c r="F6" s="29">
        <v>101.83330111111113</v>
      </c>
      <c r="L6" s="11"/>
    </row>
    <row r="7" spans="1:12" x14ac:dyDescent="0.3">
      <c r="A7" s="11"/>
      <c r="B7" s="23" t="s">
        <v>6</v>
      </c>
      <c r="C7" s="15">
        <v>4.5</v>
      </c>
      <c r="D7" s="14">
        <v>65.900000000000006</v>
      </c>
      <c r="E7" s="14">
        <v>34.762310215053844</v>
      </c>
      <c r="F7" s="29">
        <v>100.66231021505385</v>
      </c>
      <c r="L7" s="11"/>
    </row>
    <row r="8" spans="1:12" x14ac:dyDescent="0.3">
      <c r="A8" s="11"/>
      <c r="B8" s="23" t="s">
        <v>11</v>
      </c>
      <c r="C8" s="17">
        <v>4.5</v>
      </c>
      <c r="D8" s="17">
        <v>65.900000000000006</v>
      </c>
      <c r="E8" s="14">
        <v>58.324620000000024</v>
      </c>
      <c r="F8" s="29">
        <v>124.22462000000003</v>
      </c>
      <c r="L8" s="11"/>
    </row>
    <row r="9" spans="1:12" x14ac:dyDescent="0.3">
      <c r="A9" s="11"/>
      <c r="B9" s="23" t="s">
        <v>12</v>
      </c>
      <c r="C9" s="17">
        <v>4.5</v>
      </c>
      <c r="D9" s="17">
        <v>65.900000000000006</v>
      </c>
      <c r="E9" s="17">
        <v>79.656227956989255</v>
      </c>
      <c r="F9" s="29">
        <v>145.55622795698926</v>
      </c>
      <c r="L9" s="11"/>
    </row>
    <row r="10" spans="1:12" x14ac:dyDescent="0.3">
      <c r="A10" s="11"/>
      <c r="B10" s="23" t="s">
        <v>13</v>
      </c>
      <c r="C10" s="17">
        <v>4.5</v>
      </c>
      <c r="D10" s="17">
        <v>65.900000000000006</v>
      </c>
      <c r="E10" s="17">
        <v>102.6921440860217</v>
      </c>
      <c r="F10" s="29">
        <v>168.5921440860217</v>
      </c>
      <c r="L10" s="11"/>
    </row>
    <row r="11" spans="1:12" x14ac:dyDescent="0.3">
      <c r="A11" s="11"/>
      <c r="B11" s="24" t="s">
        <v>7</v>
      </c>
      <c r="C11" s="17">
        <v>4.5</v>
      </c>
      <c r="D11" s="17">
        <v>65.900000000000006</v>
      </c>
      <c r="E11" s="17">
        <v>129.91670138888895</v>
      </c>
      <c r="F11" s="29">
        <v>195.81670138888896</v>
      </c>
      <c r="L11" s="11"/>
    </row>
    <row r="12" spans="1:12" x14ac:dyDescent="0.3">
      <c r="A12" s="11"/>
      <c r="B12" s="23" t="s">
        <v>8</v>
      </c>
      <c r="C12" s="17">
        <v>4.5</v>
      </c>
      <c r="D12" s="17">
        <v>65.900000000000006</v>
      </c>
      <c r="E12" s="17">
        <v>209.40365771812083</v>
      </c>
      <c r="F12" s="29">
        <v>275.3036577181208</v>
      </c>
      <c r="L12" s="11"/>
    </row>
    <row r="13" spans="1:12" x14ac:dyDescent="0.3">
      <c r="A13" s="11"/>
      <c r="B13" s="23" t="s">
        <v>9</v>
      </c>
      <c r="C13" s="17">
        <v>4.5</v>
      </c>
      <c r="D13" s="17">
        <v>65.900000000000006</v>
      </c>
      <c r="E13" s="17">
        <v>247.59366319444422</v>
      </c>
      <c r="F13" s="29">
        <v>313.49366319444425</v>
      </c>
      <c r="L13" s="11"/>
    </row>
    <row r="14" spans="1:12" x14ac:dyDescent="0.3">
      <c r="A14" s="11"/>
      <c r="B14" s="23" t="s">
        <v>10</v>
      </c>
      <c r="C14" s="17">
        <v>4.5</v>
      </c>
      <c r="D14" s="17">
        <v>65.900000000000006</v>
      </c>
      <c r="E14" s="17">
        <v>255.72945228494643</v>
      </c>
      <c r="F14" s="29">
        <v>321.62945228494641</v>
      </c>
      <c r="L14" s="11"/>
    </row>
    <row r="15" spans="1:12" x14ac:dyDescent="0.3">
      <c r="A15" s="11"/>
      <c r="B15" s="23" t="s">
        <v>14</v>
      </c>
      <c r="C15" s="17">
        <v>4.5</v>
      </c>
      <c r="D15" s="17">
        <v>65.900000000000006</v>
      </c>
      <c r="E15" s="17">
        <v>245.62483198924747</v>
      </c>
      <c r="F15" s="29">
        <v>311.52483198924745</v>
      </c>
      <c r="L15" s="11"/>
    </row>
    <row r="16" spans="1:12" x14ac:dyDescent="0.3">
      <c r="A16" s="11"/>
      <c r="B16" s="23" t="s">
        <v>15</v>
      </c>
      <c r="C16" s="17">
        <v>4.5</v>
      </c>
      <c r="D16" s="17">
        <v>65.900000000000006</v>
      </c>
      <c r="E16" s="17">
        <v>226.14103422619024</v>
      </c>
      <c r="F16" s="29">
        <v>292.04103422619028</v>
      </c>
      <c r="L16" s="11"/>
    </row>
    <row r="17" spans="1:12" x14ac:dyDescent="0.3">
      <c r="A17" s="11"/>
      <c r="B17" s="23" t="s">
        <v>16</v>
      </c>
      <c r="C17" s="17">
        <v>4.5</v>
      </c>
      <c r="D17" s="17">
        <v>65.900000000000006</v>
      </c>
      <c r="E17" s="17">
        <v>302.34650067294723</v>
      </c>
      <c r="F17" s="29">
        <v>368.24650067294726</v>
      </c>
      <c r="L17" s="11"/>
    </row>
    <row r="18" spans="1:12" x14ac:dyDescent="0.3">
      <c r="A18" s="11"/>
      <c r="B18" s="23" t="s">
        <v>17</v>
      </c>
      <c r="C18" s="17">
        <v>4.5</v>
      </c>
      <c r="D18" s="17">
        <v>65.900000000000006</v>
      </c>
      <c r="E18" s="17">
        <v>269.74864583333294</v>
      </c>
      <c r="F18" s="29">
        <v>335.64864583333292</v>
      </c>
      <c r="L18" s="11"/>
    </row>
    <row r="19" spans="1:12" x14ac:dyDescent="0.3">
      <c r="A19" s="11"/>
      <c r="B19" s="23" t="s">
        <v>18</v>
      </c>
      <c r="C19" s="17">
        <v>4.5</v>
      </c>
      <c r="D19" s="17">
        <v>65.900000000000006</v>
      </c>
      <c r="E19" s="17">
        <v>245.08955483870994</v>
      </c>
      <c r="F19" s="29">
        <v>310.98955483870998</v>
      </c>
      <c r="L19" s="11"/>
    </row>
    <row r="20" spans="1:12" x14ac:dyDescent="0.3">
      <c r="A20" s="11"/>
      <c r="B20" s="23" t="s">
        <v>19</v>
      </c>
      <c r="C20" s="17">
        <v>4.5</v>
      </c>
      <c r="D20" s="17">
        <v>65.900000000000006</v>
      </c>
      <c r="E20" s="17">
        <v>264.52198500000031</v>
      </c>
      <c r="F20" s="29">
        <v>330.42198500000029</v>
      </c>
      <c r="L20" s="11"/>
    </row>
    <row r="21" spans="1:12" ht="15" thickBot="1" x14ac:dyDescent="0.35">
      <c r="A21" s="11"/>
      <c r="B21" s="25" t="s">
        <v>20</v>
      </c>
      <c r="C21" s="26">
        <v>4.5</v>
      </c>
      <c r="D21" s="26">
        <v>65.900000000000006</v>
      </c>
      <c r="E21" s="26">
        <v>387.55457096774182</v>
      </c>
      <c r="F21" s="59">
        <v>453.4545709677418</v>
      </c>
      <c r="L21" s="11"/>
    </row>
    <row r="22" spans="1:12" x14ac:dyDescent="0.3">
      <c r="A22" s="11"/>
      <c r="L22" s="11"/>
    </row>
    <row r="23" spans="1:12" x14ac:dyDescent="0.3">
      <c r="A23" s="11"/>
      <c r="L23" s="11"/>
    </row>
    <row r="24" spans="1:12" x14ac:dyDescent="0.3">
      <c r="A24" s="11"/>
      <c r="L24" s="11"/>
    </row>
    <row r="25" spans="1:12" x14ac:dyDescent="0.3">
      <c r="A25" s="11"/>
      <c r="L25" s="11"/>
    </row>
    <row r="26" spans="1:12" x14ac:dyDescent="0.3">
      <c r="A26" s="11"/>
      <c r="L26" s="11"/>
    </row>
    <row r="27" spans="1:12" x14ac:dyDescent="0.3">
      <c r="A27" s="11"/>
      <c r="L27" s="11"/>
    </row>
    <row r="28" spans="1:12" x14ac:dyDescent="0.3">
      <c r="A28" s="11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Προγράμματα ΗΡΩΝ</vt:lpstr>
      <vt:lpstr>UP</vt:lpstr>
      <vt:lpstr>UP 4 ALL</vt:lpstr>
      <vt:lpstr>UP Φοιτητικό</vt:lpstr>
      <vt:lpstr>EcoUP HOME</vt:lpstr>
      <vt:lpstr>EcoDrive HOME</vt:lpstr>
      <vt:lpstr>ONLY HOME</vt:lpstr>
      <vt:lpstr>ONLY HOME PLUS</vt:lpstr>
      <vt:lpstr>Νυχτερινό 24_7</vt:lpstr>
      <vt:lpstr>NX 24_7 GOLD</vt:lpstr>
      <vt:lpstr>HOME 1-HOME 1N </vt:lpstr>
      <vt:lpstr>HOME 1+1</vt:lpstr>
      <vt:lpstr>UP for BUSINESS</vt:lpstr>
      <vt:lpstr>UP for BUSINESS 2</vt:lpstr>
      <vt:lpstr>UP 4 BUSINESS 1</vt:lpstr>
      <vt:lpstr>ONLY BUSINESS</vt:lpstr>
      <vt:lpstr>EcoDrive Business PL</vt:lpstr>
      <vt:lpstr>EcoDrive Business EL</vt:lpstr>
      <vt:lpstr>EcoUP for Business</vt:lpstr>
      <vt:lpstr>BUSINESS 21</vt:lpstr>
      <vt:lpstr>BUSINESS 23</vt:lpstr>
      <vt:lpstr>Generous Home</vt:lpstr>
      <vt:lpstr>Generous Business S</vt:lpstr>
      <vt:lpstr>Generous Business L</vt:lpstr>
      <vt:lpstr>Double Generous Home</vt:lpstr>
      <vt:lpstr>Double Generous Business S</vt:lpstr>
      <vt:lpstr>Double Generous Business L</vt:lpstr>
      <vt:lpstr>Solar Generous Home</vt:lpstr>
      <vt:lpstr>Simple Generous Home</vt:lpstr>
      <vt:lpstr>Simple Generous Business Small</vt:lpstr>
      <vt:lpstr>Protect 4 Home</vt:lpstr>
      <vt:lpstr>Protect Business S</vt:lpstr>
      <vt:lpstr>Protect Business L</vt:lpstr>
      <vt:lpstr>Eco Generous Home</vt:lpstr>
      <vt:lpstr>Eco Generous Business S</vt:lpstr>
      <vt:lpstr>Eco Generous Business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Vezirtzoglou Katerina</cp:lastModifiedBy>
  <dcterms:created xsi:type="dcterms:W3CDTF">2023-05-22T15:16:16Z</dcterms:created>
  <dcterms:modified xsi:type="dcterms:W3CDTF">2023-06-09T12:12:39Z</dcterms:modified>
</cp:coreProperties>
</file>